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V\Work Folders\Desktop\"/>
    </mc:Choice>
  </mc:AlternateContent>
  <workbookProtection lockStructure="1"/>
  <bookViews>
    <workbookView xWindow="360" yWindow="460" windowWidth="16520" windowHeight="8980"/>
  </bookViews>
  <sheets>
    <sheet name="Cuestionario técnicos" sheetId="1" r:id="rId1"/>
    <sheet name="Cuestionario personas beneficia" sheetId="2" r:id="rId2"/>
    <sheet name="Datos agregados y gráficas 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2" i="2" l="1"/>
  <c r="AD13" i="2"/>
  <c r="AD14" i="2"/>
  <c r="AD15" i="2"/>
  <c r="AD16" i="2"/>
  <c r="AD17" i="2"/>
  <c r="AD18" i="2"/>
  <c r="AD21" i="2"/>
  <c r="AD22" i="2"/>
  <c r="AD23" i="2"/>
  <c r="AD24" i="2"/>
  <c r="AD25" i="2"/>
  <c r="AD26" i="2"/>
  <c r="AD27" i="2"/>
  <c r="AD30" i="2"/>
  <c r="AD31" i="2"/>
  <c r="AD32" i="2"/>
  <c r="AD35" i="2"/>
  <c r="AD36" i="2"/>
  <c r="AD37" i="2"/>
  <c r="AD39" i="2"/>
  <c r="R29" i="1"/>
  <c r="AP29" i="1"/>
  <c r="BE29" i="1"/>
  <c r="BF29" i="1"/>
  <c r="BG29" i="1"/>
  <c r="R42" i="1"/>
  <c r="AP42" i="1"/>
  <c r="BE42" i="1"/>
  <c r="BF42" i="1"/>
  <c r="BG42" i="1"/>
  <c r="R12" i="1"/>
  <c r="AP12" i="1"/>
  <c r="BE12" i="1"/>
  <c r="BF12" i="1"/>
  <c r="BG12" i="1"/>
  <c r="R13" i="1"/>
  <c r="AP13" i="1"/>
  <c r="BE13" i="1"/>
  <c r="BF13" i="1"/>
  <c r="BG13" i="1"/>
  <c r="R14" i="1"/>
  <c r="AP14" i="1"/>
  <c r="BE14" i="1"/>
  <c r="BF14" i="1"/>
  <c r="BG14" i="1"/>
  <c r="R16" i="1"/>
  <c r="AP16" i="1"/>
  <c r="BE16" i="1"/>
  <c r="BF16" i="1"/>
  <c r="BG16" i="1"/>
  <c r="R17" i="1"/>
  <c r="AP17" i="1"/>
  <c r="BE17" i="1"/>
  <c r="BF17" i="1"/>
  <c r="BG17" i="1"/>
  <c r="R18" i="1"/>
  <c r="AP18" i="1"/>
  <c r="BE18" i="1"/>
  <c r="BF18" i="1"/>
  <c r="BG18" i="1"/>
  <c r="R20" i="1"/>
  <c r="AP20" i="1"/>
  <c r="BE20" i="1"/>
  <c r="BF20" i="1"/>
  <c r="BG20" i="1"/>
  <c r="R21" i="1"/>
  <c r="AP21" i="1"/>
  <c r="BE21" i="1"/>
  <c r="BF21" i="1"/>
  <c r="BG21" i="1"/>
  <c r="R22" i="1"/>
  <c r="AP22" i="1"/>
  <c r="BE22" i="1"/>
  <c r="BF22" i="1"/>
  <c r="BG22" i="1"/>
  <c r="R23" i="1"/>
  <c r="AP23" i="1"/>
  <c r="BE23" i="1"/>
  <c r="BF23" i="1"/>
  <c r="BG23" i="1"/>
  <c r="R24" i="1"/>
  <c r="AP24" i="1"/>
  <c r="BE24" i="1"/>
  <c r="BF24" i="1"/>
  <c r="BG24" i="1"/>
  <c r="R25" i="1"/>
  <c r="AP25" i="1"/>
  <c r="BE25" i="1"/>
  <c r="BF25" i="1"/>
  <c r="BG25" i="1"/>
  <c r="R26" i="1"/>
  <c r="AP26" i="1"/>
  <c r="BE26" i="1"/>
  <c r="BF26" i="1"/>
  <c r="BG26" i="1"/>
  <c r="R27" i="1"/>
  <c r="AP27" i="1"/>
  <c r="BE27" i="1"/>
  <c r="BF27" i="1"/>
  <c r="BG27" i="1"/>
  <c r="R30" i="1"/>
  <c r="AP30" i="1"/>
  <c r="BE30" i="1"/>
  <c r="BF30" i="1"/>
  <c r="BG30" i="1"/>
  <c r="R31" i="1"/>
  <c r="AP31" i="1"/>
  <c r="BE31" i="1"/>
  <c r="BF31" i="1"/>
  <c r="BG31" i="1"/>
  <c r="R33" i="1"/>
  <c r="AP33" i="1"/>
  <c r="BE33" i="1"/>
  <c r="BF33" i="1"/>
  <c r="BG33" i="1"/>
  <c r="R34" i="1"/>
  <c r="AP34" i="1"/>
  <c r="BE34" i="1"/>
  <c r="BF34" i="1"/>
  <c r="BG34" i="1"/>
  <c r="R35" i="1"/>
  <c r="AP35" i="1"/>
  <c r="BE35" i="1"/>
  <c r="BF35" i="1"/>
  <c r="BG35" i="1"/>
  <c r="R36" i="1"/>
  <c r="AP36" i="1"/>
  <c r="BE36" i="1"/>
  <c r="BF36" i="1"/>
  <c r="BG36" i="1"/>
  <c r="R37" i="1"/>
  <c r="AP37" i="1"/>
  <c r="BE37" i="1"/>
  <c r="BF37" i="1"/>
  <c r="BG37" i="1"/>
  <c r="R38" i="1"/>
  <c r="AP38" i="1"/>
  <c r="BE38" i="1"/>
  <c r="BF38" i="1"/>
  <c r="BG38" i="1"/>
  <c r="R40" i="1"/>
  <c r="AP40" i="1"/>
  <c r="BE40" i="1"/>
  <c r="BF40" i="1"/>
  <c r="BG40" i="1"/>
  <c r="R41" i="1"/>
  <c r="AP41" i="1"/>
  <c r="BE41" i="1"/>
  <c r="BF41" i="1"/>
  <c r="BG41" i="1"/>
  <c r="R43" i="1"/>
  <c r="AP43" i="1"/>
  <c r="BE43" i="1"/>
  <c r="BF43" i="1"/>
  <c r="BG43" i="1"/>
  <c r="R44" i="1"/>
  <c r="AP44" i="1"/>
  <c r="BE44" i="1"/>
  <c r="BF44" i="1"/>
  <c r="BG44" i="1"/>
  <c r="R45" i="1"/>
  <c r="AP45" i="1"/>
  <c r="BE45" i="1"/>
  <c r="BF45" i="1"/>
  <c r="BG45" i="1"/>
  <c r="R46" i="1"/>
  <c r="AP46" i="1"/>
  <c r="BE46" i="1"/>
  <c r="BF46" i="1"/>
  <c r="BG46" i="1"/>
  <c r="R47" i="1"/>
  <c r="AP47" i="1"/>
  <c r="BE47" i="1"/>
  <c r="BF47" i="1"/>
  <c r="BG47" i="1"/>
  <c r="R48" i="1"/>
  <c r="AP48" i="1"/>
  <c r="BE48" i="1"/>
  <c r="BF48" i="1"/>
  <c r="BG48" i="1"/>
  <c r="R49" i="1"/>
  <c r="AP49" i="1"/>
  <c r="BE49" i="1"/>
  <c r="BF49" i="1"/>
  <c r="BG49" i="1"/>
  <c r="R51" i="1"/>
  <c r="AP51" i="1"/>
  <c r="BE51" i="1"/>
  <c r="BF51" i="1"/>
  <c r="BG51" i="1"/>
  <c r="R52" i="1"/>
  <c r="AP52" i="1"/>
  <c r="BE52" i="1"/>
  <c r="BF52" i="1"/>
  <c r="BG52" i="1"/>
  <c r="R53" i="1"/>
  <c r="AP53" i="1"/>
  <c r="BE53" i="1"/>
  <c r="BF53" i="1"/>
  <c r="BG53" i="1"/>
  <c r="R56" i="1"/>
  <c r="AP56" i="1"/>
  <c r="BE56" i="1"/>
  <c r="BF56" i="1"/>
  <c r="BG56" i="1"/>
  <c r="R58" i="1"/>
  <c r="AP58" i="1"/>
  <c r="BE58" i="1"/>
  <c r="BF58" i="1"/>
  <c r="BG58" i="1"/>
  <c r="R59" i="1"/>
  <c r="AP59" i="1"/>
  <c r="BE59" i="1"/>
  <c r="BF59" i="1"/>
  <c r="BG59" i="1"/>
  <c r="R60" i="1"/>
  <c r="AP60" i="1"/>
  <c r="BE60" i="1"/>
  <c r="BF60" i="1"/>
  <c r="BG60" i="1"/>
  <c r="R62" i="1"/>
  <c r="AP62" i="1"/>
  <c r="BE62" i="1"/>
  <c r="BF62" i="1"/>
  <c r="BG62" i="1"/>
  <c r="R63" i="1"/>
  <c r="AP63" i="1"/>
  <c r="BE63" i="1"/>
  <c r="BF63" i="1"/>
  <c r="BG63" i="1"/>
  <c r="R64" i="1"/>
  <c r="AP64" i="1"/>
  <c r="BE64" i="1"/>
  <c r="BF64" i="1"/>
  <c r="BG64" i="1"/>
  <c r="R65" i="1"/>
  <c r="AP65" i="1"/>
  <c r="BE65" i="1"/>
  <c r="BF65" i="1"/>
  <c r="BG65" i="1"/>
  <c r="R66" i="1"/>
  <c r="AP66" i="1"/>
  <c r="BE66" i="1"/>
  <c r="BF66" i="1"/>
  <c r="BG66" i="1"/>
  <c r="R68" i="1"/>
  <c r="AP68" i="1"/>
  <c r="BE68" i="1"/>
  <c r="BF68" i="1"/>
  <c r="BG68" i="1"/>
  <c r="R69" i="1"/>
  <c r="AP69" i="1"/>
  <c r="BE69" i="1"/>
  <c r="BF69" i="1"/>
  <c r="BG69" i="1"/>
  <c r="R70" i="1"/>
  <c r="AP70" i="1"/>
  <c r="BE70" i="1"/>
  <c r="BF70" i="1"/>
  <c r="BG70" i="1"/>
  <c r="R71" i="1"/>
  <c r="AP71" i="1"/>
  <c r="BE71" i="1"/>
  <c r="BF71" i="1"/>
  <c r="BG71" i="1"/>
  <c r="R72" i="1"/>
  <c r="AP72" i="1"/>
  <c r="BE72" i="1"/>
  <c r="BF72" i="1"/>
  <c r="BG72" i="1"/>
  <c r="R73" i="1"/>
  <c r="AP73" i="1"/>
  <c r="BE73" i="1"/>
  <c r="BF73" i="1"/>
  <c r="BG73" i="1"/>
  <c r="R74" i="1"/>
  <c r="AP74" i="1"/>
  <c r="BE74" i="1"/>
  <c r="BF74" i="1"/>
  <c r="BG74" i="1"/>
  <c r="R77" i="1"/>
  <c r="AP77" i="1"/>
  <c r="BE77" i="1"/>
  <c r="BF77" i="1"/>
  <c r="BG77" i="1"/>
  <c r="R78" i="1"/>
  <c r="AP78" i="1"/>
  <c r="BE78" i="1"/>
  <c r="BF78" i="1"/>
  <c r="BG78" i="1"/>
  <c r="R80" i="1"/>
  <c r="AP80" i="1"/>
  <c r="BE80" i="1"/>
  <c r="BF80" i="1"/>
  <c r="BG80" i="1"/>
  <c r="R81" i="1"/>
  <c r="AP81" i="1"/>
  <c r="BE81" i="1"/>
  <c r="BF81" i="1"/>
  <c r="BG81" i="1"/>
  <c r="R82" i="1"/>
  <c r="AP82" i="1"/>
  <c r="BE82" i="1"/>
  <c r="BF82" i="1"/>
  <c r="BG82" i="1"/>
  <c r="R84" i="1"/>
  <c r="AP84" i="1"/>
  <c r="BE84" i="1"/>
  <c r="BF84" i="1"/>
  <c r="BG84" i="1"/>
  <c r="R85" i="1"/>
  <c r="AP85" i="1"/>
  <c r="BE85" i="1"/>
  <c r="BF85" i="1"/>
  <c r="BG85" i="1"/>
  <c r="R86" i="1"/>
  <c r="AP86" i="1"/>
  <c r="BE86" i="1"/>
  <c r="BF86" i="1"/>
  <c r="BG86" i="1"/>
  <c r="R87" i="1"/>
  <c r="AP87" i="1"/>
  <c r="BE87" i="1"/>
  <c r="BF87" i="1"/>
  <c r="BG87" i="1"/>
  <c r="R88" i="1"/>
  <c r="AP88" i="1"/>
  <c r="BE88" i="1"/>
  <c r="BF88" i="1"/>
  <c r="BG88" i="1"/>
  <c r="R92" i="1"/>
  <c r="AP92" i="1"/>
  <c r="BE92" i="1"/>
  <c r="BF92" i="1"/>
  <c r="BG92" i="1"/>
  <c r="R93" i="1"/>
  <c r="AP93" i="1"/>
  <c r="BE93" i="1"/>
  <c r="BF93" i="1"/>
  <c r="BG93" i="1"/>
  <c r="R94" i="1"/>
  <c r="AP94" i="1"/>
  <c r="BE94" i="1"/>
  <c r="BF94" i="1"/>
  <c r="BG94" i="1"/>
  <c r="R97" i="1"/>
  <c r="AP97" i="1"/>
  <c r="BE97" i="1"/>
  <c r="BF97" i="1"/>
  <c r="BG97" i="1"/>
  <c r="R98" i="1"/>
  <c r="AP98" i="1"/>
  <c r="BE98" i="1"/>
  <c r="BF98" i="1"/>
  <c r="BG98" i="1"/>
  <c r="R99" i="1"/>
  <c r="AP99" i="1"/>
  <c r="BE99" i="1"/>
  <c r="BF99" i="1"/>
  <c r="BG99" i="1"/>
  <c r="R100" i="1"/>
  <c r="AP100" i="1"/>
  <c r="BE100" i="1"/>
  <c r="BF100" i="1"/>
  <c r="BG100" i="1"/>
  <c r="R101" i="1"/>
  <c r="AP101" i="1"/>
  <c r="BE101" i="1"/>
  <c r="BF101" i="1"/>
  <c r="BG101" i="1"/>
  <c r="R102" i="1"/>
  <c r="AP102" i="1"/>
  <c r="BE102" i="1"/>
  <c r="BF102" i="1"/>
  <c r="BG102" i="1"/>
  <c r="R103" i="1"/>
  <c r="AP103" i="1"/>
  <c r="BE103" i="1"/>
  <c r="BF103" i="1"/>
  <c r="BG103" i="1"/>
  <c r="R104" i="1"/>
  <c r="AP104" i="1"/>
  <c r="BE104" i="1"/>
  <c r="BF104" i="1"/>
  <c r="BG104" i="1"/>
  <c r="R105" i="1"/>
  <c r="AP105" i="1"/>
  <c r="BE105" i="1"/>
  <c r="BF105" i="1"/>
  <c r="BG105" i="1"/>
  <c r="R107" i="1"/>
  <c r="AP107" i="1"/>
  <c r="BE107" i="1"/>
  <c r="BF107" i="1"/>
  <c r="BG107" i="1"/>
  <c r="R108" i="1"/>
  <c r="AP108" i="1"/>
  <c r="BE108" i="1"/>
  <c r="BF108" i="1"/>
  <c r="BG108" i="1"/>
  <c r="R109" i="1"/>
  <c r="AP109" i="1"/>
  <c r="BE109" i="1"/>
  <c r="BF109" i="1"/>
  <c r="BG109" i="1"/>
  <c r="R110" i="1"/>
  <c r="AP110" i="1"/>
  <c r="BE110" i="1"/>
  <c r="BF110" i="1"/>
  <c r="BG110" i="1"/>
  <c r="R111" i="1"/>
  <c r="AP111" i="1"/>
  <c r="BE111" i="1"/>
  <c r="BF111" i="1"/>
  <c r="BG111" i="1"/>
  <c r="R112" i="1"/>
  <c r="AP112" i="1"/>
  <c r="BE112" i="1"/>
  <c r="BF112" i="1"/>
  <c r="BG112" i="1"/>
  <c r="R113" i="1"/>
  <c r="AP113" i="1"/>
  <c r="BE113" i="1"/>
  <c r="BF113" i="1"/>
  <c r="BG113" i="1"/>
  <c r="R114" i="1"/>
  <c r="AP114" i="1"/>
  <c r="BE114" i="1"/>
  <c r="BF114" i="1"/>
  <c r="BG114" i="1"/>
  <c r="R115" i="1"/>
  <c r="AP115" i="1"/>
  <c r="BE115" i="1"/>
  <c r="BF115" i="1"/>
  <c r="BG115" i="1"/>
  <c r="R116" i="1"/>
  <c r="AP116" i="1"/>
  <c r="BE116" i="1"/>
  <c r="BF116" i="1"/>
  <c r="BG116" i="1"/>
  <c r="R117" i="1"/>
  <c r="AP117" i="1"/>
  <c r="BE117" i="1"/>
  <c r="BF117" i="1"/>
  <c r="BG117" i="1"/>
  <c r="R119" i="1"/>
  <c r="AP119" i="1"/>
  <c r="BE119" i="1"/>
  <c r="BF119" i="1"/>
  <c r="BG119" i="1"/>
  <c r="R120" i="1"/>
  <c r="AP120" i="1"/>
  <c r="BE120" i="1"/>
  <c r="BF120" i="1"/>
  <c r="BG120" i="1"/>
  <c r="R121" i="1"/>
  <c r="AP121" i="1"/>
  <c r="BE121" i="1"/>
  <c r="BF121" i="1"/>
  <c r="BG121" i="1"/>
  <c r="R122" i="1"/>
  <c r="AP122" i="1"/>
  <c r="BE122" i="1"/>
  <c r="BF122" i="1"/>
  <c r="BG122" i="1"/>
  <c r="R123" i="1"/>
  <c r="AP123" i="1"/>
  <c r="BE123" i="1"/>
  <c r="BF123" i="1"/>
  <c r="BG123" i="1"/>
  <c r="R124" i="1"/>
  <c r="AP124" i="1"/>
  <c r="BE124" i="1"/>
  <c r="BF124" i="1"/>
  <c r="BG124" i="1"/>
  <c r="R125" i="1"/>
  <c r="AP125" i="1"/>
  <c r="BE125" i="1"/>
  <c r="BF125" i="1"/>
  <c r="BG125" i="1"/>
  <c r="R126" i="1"/>
  <c r="AP126" i="1"/>
  <c r="BE126" i="1"/>
  <c r="BF126" i="1"/>
  <c r="BG126" i="1"/>
  <c r="R127" i="1"/>
  <c r="AP127" i="1"/>
  <c r="BE127" i="1"/>
  <c r="BF127" i="1"/>
  <c r="BG127" i="1"/>
  <c r="R128" i="1"/>
  <c r="AP128" i="1"/>
  <c r="BE128" i="1"/>
  <c r="BF128" i="1"/>
  <c r="BG128" i="1"/>
  <c r="R129" i="1"/>
  <c r="AP129" i="1"/>
  <c r="BE129" i="1"/>
  <c r="BF129" i="1"/>
  <c r="BG129" i="1"/>
  <c r="R130" i="1"/>
  <c r="AP130" i="1"/>
  <c r="BE130" i="1"/>
  <c r="BF130" i="1"/>
  <c r="BG130" i="1"/>
  <c r="R131" i="1"/>
  <c r="AP131" i="1"/>
  <c r="BE131" i="1"/>
  <c r="BF131" i="1"/>
  <c r="BG131" i="1"/>
  <c r="R133" i="1"/>
  <c r="AP133" i="1"/>
  <c r="BE133" i="1"/>
  <c r="BF133" i="1"/>
  <c r="BG133" i="1"/>
  <c r="R134" i="1"/>
  <c r="AP134" i="1"/>
  <c r="BE134" i="1"/>
  <c r="BF134" i="1"/>
  <c r="BG134" i="1"/>
  <c r="R135" i="1"/>
  <c r="AP135" i="1"/>
  <c r="BE135" i="1"/>
  <c r="BF135" i="1"/>
  <c r="BG135" i="1"/>
  <c r="R136" i="1"/>
  <c r="AP136" i="1"/>
  <c r="BE136" i="1"/>
  <c r="BF136" i="1"/>
  <c r="BG136" i="1"/>
  <c r="R137" i="1"/>
  <c r="AP137" i="1"/>
  <c r="BE137" i="1"/>
  <c r="BF137" i="1"/>
  <c r="BG137" i="1"/>
  <c r="R138" i="1"/>
  <c r="AP138" i="1"/>
  <c r="BE138" i="1"/>
  <c r="BF138" i="1"/>
  <c r="BG138" i="1"/>
  <c r="R142" i="1"/>
  <c r="AP142" i="1"/>
  <c r="BE142" i="1"/>
  <c r="BF142" i="1"/>
  <c r="BG142" i="1"/>
  <c r="R143" i="1"/>
  <c r="AP143" i="1"/>
  <c r="BE143" i="1"/>
  <c r="BF143" i="1"/>
  <c r="BG143" i="1"/>
  <c r="R144" i="1"/>
  <c r="AP144" i="1"/>
  <c r="BE144" i="1"/>
  <c r="BF144" i="1"/>
  <c r="BG144" i="1"/>
  <c r="R145" i="1"/>
  <c r="AP145" i="1"/>
  <c r="BE145" i="1"/>
  <c r="BF145" i="1"/>
  <c r="BG145" i="1"/>
  <c r="R146" i="1"/>
  <c r="AP146" i="1"/>
  <c r="BE146" i="1"/>
  <c r="BF146" i="1"/>
  <c r="BG146" i="1"/>
  <c r="R148" i="1"/>
  <c r="AP148" i="1"/>
  <c r="BE148" i="1"/>
  <c r="BF148" i="1"/>
  <c r="BG148" i="1"/>
  <c r="R149" i="1"/>
  <c r="AP149" i="1"/>
  <c r="BE149" i="1"/>
  <c r="BF149" i="1"/>
  <c r="BG149" i="1"/>
  <c r="R150" i="1"/>
  <c r="AP150" i="1"/>
  <c r="BE150" i="1"/>
  <c r="BF150" i="1"/>
  <c r="BG150" i="1"/>
  <c r="R151" i="1"/>
  <c r="AP151" i="1"/>
  <c r="BE151" i="1"/>
  <c r="BF151" i="1"/>
  <c r="BG151" i="1"/>
  <c r="R157" i="1"/>
  <c r="AP157" i="1"/>
  <c r="BE157" i="1"/>
  <c r="BF157" i="1"/>
  <c r="BG157" i="1"/>
  <c r="R10" i="1"/>
  <c r="AP10" i="1"/>
  <c r="BE10" i="1"/>
  <c r="BF10" i="1"/>
  <c r="BG10" i="1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C33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C3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C2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C19" i="2"/>
  <c r="R175" i="1"/>
  <c r="AP175" i="1"/>
  <c r="BE175" i="1"/>
  <c r="BF175" i="1"/>
  <c r="BG175" i="1"/>
  <c r="R174" i="1"/>
  <c r="AP174" i="1"/>
  <c r="BE174" i="1"/>
  <c r="BF174" i="1"/>
  <c r="BG174" i="1"/>
  <c r="R173" i="1"/>
  <c r="AP173" i="1"/>
  <c r="BE173" i="1"/>
  <c r="BF173" i="1"/>
  <c r="BG173" i="1"/>
  <c r="R172" i="1"/>
  <c r="AP172" i="1"/>
  <c r="BE172" i="1"/>
  <c r="BF172" i="1"/>
  <c r="BG172" i="1"/>
  <c r="R171" i="1"/>
  <c r="AP171" i="1"/>
  <c r="BE171" i="1"/>
  <c r="BF171" i="1"/>
  <c r="BG171" i="1"/>
  <c r="R170" i="1"/>
  <c r="AP170" i="1"/>
  <c r="BE170" i="1"/>
  <c r="BF170" i="1"/>
  <c r="BG170" i="1"/>
  <c r="R168" i="1"/>
  <c r="AP168" i="1"/>
  <c r="BE168" i="1"/>
  <c r="BF168" i="1"/>
  <c r="BG168" i="1"/>
  <c r="R167" i="1"/>
  <c r="AP167" i="1"/>
  <c r="BE167" i="1"/>
  <c r="BF167" i="1"/>
  <c r="BG167" i="1"/>
  <c r="R166" i="1"/>
  <c r="AP166" i="1"/>
  <c r="BE166" i="1"/>
  <c r="BF166" i="1"/>
  <c r="BG166" i="1"/>
  <c r="R165" i="1"/>
  <c r="AP165" i="1"/>
  <c r="BE165" i="1"/>
  <c r="BF165" i="1"/>
  <c r="BG165" i="1"/>
  <c r="R164" i="1"/>
  <c r="AP164" i="1"/>
  <c r="BE164" i="1"/>
  <c r="BF164" i="1"/>
  <c r="BG164" i="1"/>
  <c r="R163" i="1"/>
  <c r="AP163" i="1"/>
  <c r="BE163" i="1"/>
  <c r="BF163" i="1"/>
  <c r="BG163" i="1"/>
  <c r="R162" i="1"/>
  <c r="AP162" i="1"/>
  <c r="BE162" i="1"/>
  <c r="BF162" i="1"/>
  <c r="BG162" i="1"/>
  <c r="R160" i="1"/>
  <c r="AP160" i="1"/>
  <c r="BE160" i="1"/>
  <c r="BF160" i="1"/>
  <c r="BG160" i="1"/>
  <c r="R159" i="1"/>
  <c r="AP159" i="1"/>
  <c r="BE159" i="1"/>
  <c r="BF159" i="1"/>
  <c r="BG159" i="1"/>
  <c r="R158" i="1"/>
  <c r="AP158" i="1"/>
  <c r="BE158" i="1"/>
  <c r="BF158" i="1"/>
  <c r="BG158" i="1"/>
  <c r="R156" i="1"/>
  <c r="AP156" i="1"/>
  <c r="BE156" i="1"/>
  <c r="BF156" i="1"/>
  <c r="BG156" i="1"/>
  <c r="R155" i="1"/>
  <c r="AP155" i="1"/>
  <c r="BE155" i="1"/>
  <c r="BF155" i="1"/>
  <c r="BG155" i="1"/>
  <c r="R154" i="1"/>
  <c r="AP154" i="1"/>
  <c r="BE154" i="1"/>
  <c r="BF154" i="1"/>
  <c r="BG154" i="1"/>
  <c r="D54" i="1"/>
  <c r="D89" i="1"/>
  <c r="D139" i="1"/>
  <c r="D151" i="1"/>
  <c r="D176" i="1"/>
  <c r="D177" i="1"/>
  <c r="E54" i="1"/>
  <c r="E89" i="1"/>
  <c r="E139" i="1"/>
  <c r="E151" i="1"/>
  <c r="E176" i="1"/>
  <c r="E177" i="1"/>
  <c r="F54" i="1"/>
  <c r="F89" i="1"/>
  <c r="F139" i="1"/>
  <c r="F151" i="1"/>
  <c r="F176" i="1"/>
  <c r="F177" i="1"/>
  <c r="G54" i="1"/>
  <c r="G89" i="1"/>
  <c r="G139" i="1"/>
  <c r="G151" i="1"/>
  <c r="G176" i="1"/>
  <c r="G177" i="1"/>
  <c r="H54" i="1"/>
  <c r="H89" i="1"/>
  <c r="H139" i="1"/>
  <c r="H151" i="1"/>
  <c r="H176" i="1"/>
  <c r="H177" i="1"/>
  <c r="I54" i="1"/>
  <c r="I89" i="1"/>
  <c r="I139" i="1"/>
  <c r="I151" i="1"/>
  <c r="I176" i="1"/>
  <c r="I177" i="1"/>
  <c r="J54" i="1"/>
  <c r="J89" i="1"/>
  <c r="J139" i="1"/>
  <c r="J151" i="1"/>
  <c r="J176" i="1"/>
  <c r="J177" i="1"/>
  <c r="K54" i="1"/>
  <c r="K89" i="1"/>
  <c r="K139" i="1"/>
  <c r="K151" i="1"/>
  <c r="K176" i="1"/>
  <c r="K177" i="1"/>
  <c r="L54" i="1"/>
  <c r="L89" i="1"/>
  <c r="L139" i="1"/>
  <c r="L151" i="1"/>
  <c r="L176" i="1"/>
  <c r="L177" i="1"/>
  <c r="M54" i="1"/>
  <c r="M89" i="1"/>
  <c r="M139" i="1"/>
  <c r="M151" i="1"/>
  <c r="M176" i="1"/>
  <c r="M177" i="1"/>
  <c r="N54" i="1"/>
  <c r="N89" i="1"/>
  <c r="N139" i="1"/>
  <c r="N151" i="1"/>
  <c r="N176" i="1"/>
  <c r="N177" i="1"/>
  <c r="O54" i="1"/>
  <c r="O89" i="1"/>
  <c r="O139" i="1"/>
  <c r="O151" i="1"/>
  <c r="O176" i="1"/>
  <c r="O177" i="1"/>
  <c r="P54" i="1"/>
  <c r="P89" i="1"/>
  <c r="P139" i="1"/>
  <c r="P151" i="1"/>
  <c r="P176" i="1"/>
  <c r="P177" i="1"/>
  <c r="Q54" i="1"/>
  <c r="Q89" i="1"/>
  <c r="Q139" i="1"/>
  <c r="Q151" i="1"/>
  <c r="Q176" i="1"/>
  <c r="Q177" i="1"/>
  <c r="S54" i="1"/>
  <c r="S89" i="1"/>
  <c r="S139" i="1"/>
  <c r="S151" i="1"/>
  <c r="S176" i="1"/>
  <c r="S177" i="1"/>
  <c r="T54" i="1"/>
  <c r="T89" i="1"/>
  <c r="T139" i="1"/>
  <c r="T151" i="1"/>
  <c r="T176" i="1"/>
  <c r="T177" i="1"/>
  <c r="U54" i="1"/>
  <c r="U89" i="1"/>
  <c r="U139" i="1"/>
  <c r="U151" i="1"/>
  <c r="U176" i="1"/>
  <c r="U177" i="1"/>
  <c r="V54" i="1"/>
  <c r="V89" i="1"/>
  <c r="V139" i="1"/>
  <c r="V151" i="1"/>
  <c r="V176" i="1"/>
  <c r="V177" i="1"/>
  <c r="W54" i="1"/>
  <c r="W89" i="1"/>
  <c r="W139" i="1"/>
  <c r="W151" i="1"/>
  <c r="W176" i="1"/>
  <c r="W177" i="1"/>
  <c r="X54" i="1"/>
  <c r="X89" i="1"/>
  <c r="X139" i="1"/>
  <c r="X151" i="1"/>
  <c r="X176" i="1"/>
  <c r="X177" i="1"/>
  <c r="Y54" i="1"/>
  <c r="Y89" i="1"/>
  <c r="Y139" i="1"/>
  <c r="Y151" i="1"/>
  <c r="Y176" i="1"/>
  <c r="Y177" i="1"/>
  <c r="Z54" i="1"/>
  <c r="Z89" i="1"/>
  <c r="Z139" i="1"/>
  <c r="Z151" i="1"/>
  <c r="Z176" i="1"/>
  <c r="Z177" i="1"/>
  <c r="AA54" i="1"/>
  <c r="AA89" i="1"/>
  <c r="AA139" i="1"/>
  <c r="AA151" i="1"/>
  <c r="AA176" i="1"/>
  <c r="AA177" i="1"/>
  <c r="AB54" i="1"/>
  <c r="AB89" i="1"/>
  <c r="AB139" i="1"/>
  <c r="AB151" i="1"/>
  <c r="AB176" i="1"/>
  <c r="AB177" i="1"/>
  <c r="AC54" i="1"/>
  <c r="AC89" i="1"/>
  <c r="AC139" i="1"/>
  <c r="AC151" i="1"/>
  <c r="AC176" i="1"/>
  <c r="AC177" i="1"/>
  <c r="AD54" i="1"/>
  <c r="AD89" i="1"/>
  <c r="AD139" i="1"/>
  <c r="AD151" i="1"/>
  <c r="AD176" i="1"/>
  <c r="AD177" i="1"/>
  <c r="AE54" i="1"/>
  <c r="AE89" i="1"/>
  <c r="AE139" i="1"/>
  <c r="AE151" i="1"/>
  <c r="AE176" i="1"/>
  <c r="AE177" i="1"/>
  <c r="AF54" i="1"/>
  <c r="AF89" i="1"/>
  <c r="AF139" i="1"/>
  <c r="AF151" i="1"/>
  <c r="AF176" i="1"/>
  <c r="AF177" i="1"/>
  <c r="AG54" i="1"/>
  <c r="AG89" i="1"/>
  <c r="AG139" i="1"/>
  <c r="AG151" i="1"/>
  <c r="AG176" i="1"/>
  <c r="AG177" i="1"/>
  <c r="AH54" i="1"/>
  <c r="AH89" i="1"/>
  <c r="AH139" i="1"/>
  <c r="AH151" i="1"/>
  <c r="AH176" i="1"/>
  <c r="AH177" i="1"/>
  <c r="AI54" i="1"/>
  <c r="AI89" i="1"/>
  <c r="AI139" i="1"/>
  <c r="AI151" i="1"/>
  <c r="AI176" i="1"/>
  <c r="AI177" i="1"/>
  <c r="AJ54" i="1"/>
  <c r="AJ89" i="1"/>
  <c r="AJ139" i="1"/>
  <c r="AJ151" i="1"/>
  <c r="AJ176" i="1"/>
  <c r="AJ177" i="1"/>
  <c r="AK54" i="1"/>
  <c r="AK89" i="1"/>
  <c r="AK139" i="1"/>
  <c r="AK151" i="1"/>
  <c r="AK176" i="1"/>
  <c r="AK177" i="1"/>
  <c r="AL54" i="1"/>
  <c r="AL89" i="1"/>
  <c r="AL139" i="1"/>
  <c r="AL151" i="1"/>
  <c r="AL176" i="1"/>
  <c r="AL177" i="1"/>
  <c r="AM54" i="1"/>
  <c r="AM89" i="1"/>
  <c r="AM139" i="1"/>
  <c r="AM151" i="1"/>
  <c r="AM176" i="1"/>
  <c r="AM177" i="1"/>
  <c r="AN54" i="1"/>
  <c r="AN89" i="1"/>
  <c r="AN139" i="1"/>
  <c r="AN151" i="1"/>
  <c r="AN176" i="1"/>
  <c r="AN177" i="1"/>
  <c r="AO54" i="1"/>
  <c r="AO89" i="1"/>
  <c r="AO139" i="1"/>
  <c r="AO151" i="1"/>
  <c r="AO176" i="1"/>
  <c r="AO177" i="1"/>
  <c r="AQ54" i="1"/>
  <c r="AQ89" i="1"/>
  <c r="AQ139" i="1"/>
  <c r="AQ151" i="1"/>
  <c r="AQ176" i="1"/>
  <c r="AQ177" i="1"/>
  <c r="AR54" i="1"/>
  <c r="AR89" i="1"/>
  <c r="AR139" i="1"/>
  <c r="AR151" i="1"/>
  <c r="AR176" i="1"/>
  <c r="AR177" i="1"/>
  <c r="AS54" i="1"/>
  <c r="AS89" i="1"/>
  <c r="AS139" i="1"/>
  <c r="AS151" i="1"/>
  <c r="AS176" i="1"/>
  <c r="AS177" i="1"/>
  <c r="AT54" i="1"/>
  <c r="AT89" i="1"/>
  <c r="AT139" i="1"/>
  <c r="AT151" i="1"/>
  <c r="AT176" i="1"/>
  <c r="AT177" i="1"/>
  <c r="AU54" i="1"/>
  <c r="AU89" i="1"/>
  <c r="AU139" i="1"/>
  <c r="AU151" i="1"/>
  <c r="AU176" i="1"/>
  <c r="AU177" i="1"/>
  <c r="AV54" i="1"/>
  <c r="AV89" i="1"/>
  <c r="AV139" i="1"/>
  <c r="AV151" i="1"/>
  <c r="AV176" i="1"/>
  <c r="AV177" i="1"/>
  <c r="AW54" i="1"/>
  <c r="AW89" i="1"/>
  <c r="AW139" i="1"/>
  <c r="AW151" i="1"/>
  <c r="AW176" i="1"/>
  <c r="AW177" i="1"/>
  <c r="AX54" i="1"/>
  <c r="AX89" i="1"/>
  <c r="AX139" i="1"/>
  <c r="AX151" i="1"/>
  <c r="AX176" i="1"/>
  <c r="AX177" i="1"/>
  <c r="AY54" i="1"/>
  <c r="AY89" i="1"/>
  <c r="AY139" i="1"/>
  <c r="AY151" i="1"/>
  <c r="AY176" i="1"/>
  <c r="AY177" i="1"/>
  <c r="AZ54" i="1"/>
  <c r="AZ89" i="1"/>
  <c r="AZ139" i="1"/>
  <c r="AZ151" i="1"/>
  <c r="AZ176" i="1"/>
  <c r="AZ177" i="1"/>
  <c r="BA54" i="1"/>
  <c r="BA89" i="1"/>
  <c r="BA139" i="1"/>
  <c r="BA151" i="1"/>
  <c r="BA176" i="1"/>
  <c r="BA177" i="1"/>
  <c r="C54" i="1"/>
  <c r="C89" i="1"/>
  <c r="C139" i="1"/>
  <c r="C151" i="1"/>
  <c r="C176" i="1"/>
  <c r="C177" i="1"/>
  <c r="BB176" i="1"/>
  <c r="BC176" i="1"/>
  <c r="BD176" i="1"/>
  <c r="BB151" i="1"/>
  <c r="BC151" i="1"/>
  <c r="BD151" i="1"/>
  <c r="BB139" i="1"/>
  <c r="BC139" i="1"/>
  <c r="BD139" i="1"/>
  <c r="BB89" i="1"/>
  <c r="BC89" i="1"/>
  <c r="BC54" i="1"/>
  <c r="BC177" i="1"/>
  <c r="BD89" i="1"/>
  <c r="BB54" i="1"/>
  <c r="BD54" i="1"/>
  <c r="BE75" i="1"/>
  <c r="R75" i="1"/>
  <c r="AP75" i="1"/>
  <c r="BF75" i="1"/>
  <c r="BG75" i="1"/>
  <c r="BE95" i="1"/>
  <c r="R95" i="1"/>
  <c r="AP95" i="1"/>
  <c r="BF95" i="1"/>
  <c r="BG95" i="1"/>
  <c r="BE96" i="1"/>
  <c r="R96" i="1"/>
  <c r="AP96" i="1"/>
  <c r="BF96" i="1"/>
  <c r="BG96" i="1"/>
  <c r="BE176" i="1"/>
  <c r="AP176" i="1"/>
  <c r="R176" i="1"/>
  <c r="BF176" i="1"/>
  <c r="BG176" i="1"/>
  <c r="BS35" i="2"/>
  <c r="BS36" i="2"/>
  <c r="BS37" i="2"/>
  <c r="BS38" i="2"/>
  <c r="BS31" i="2"/>
  <c r="BS32" i="2"/>
  <c r="BS30" i="2"/>
  <c r="BS22" i="2"/>
  <c r="BS23" i="2"/>
  <c r="BS24" i="2"/>
  <c r="BS25" i="2"/>
  <c r="BS26" i="2"/>
  <c r="BS27" i="2"/>
  <c r="BS21" i="2"/>
  <c r="BS13" i="2"/>
  <c r="BS14" i="2"/>
  <c r="BS15" i="2"/>
  <c r="BS16" i="2"/>
  <c r="BS17" i="2"/>
  <c r="BS18" i="2"/>
  <c r="BS12" i="2"/>
  <c r="BB177" i="1"/>
  <c r="BS33" i="2"/>
  <c r="BS28" i="2"/>
  <c r="BS19" i="2"/>
  <c r="BD177" i="1"/>
  <c r="BE139" i="1"/>
  <c r="AP139" i="1"/>
  <c r="R139" i="1"/>
  <c r="R89" i="1"/>
  <c r="BE89" i="1"/>
  <c r="AP89" i="1"/>
  <c r="R54" i="1"/>
  <c r="AP54" i="1"/>
  <c r="BE54" i="1"/>
  <c r="BF54" i="1"/>
  <c r="BG54" i="1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K39" i="2"/>
  <c r="L39" i="2"/>
  <c r="M39" i="2"/>
  <c r="N39" i="2"/>
  <c r="O39" i="2"/>
  <c r="P39" i="2"/>
  <c r="E39" i="2"/>
  <c r="F39" i="2"/>
  <c r="G39" i="2"/>
  <c r="H39" i="2"/>
  <c r="I39" i="2"/>
  <c r="J39" i="2"/>
  <c r="D39" i="2"/>
  <c r="C39" i="2"/>
  <c r="BT36" i="2"/>
  <c r="BU36" i="2"/>
  <c r="BT37" i="2"/>
  <c r="BU37" i="2"/>
  <c r="BT31" i="2"/>
  <c r="BU31" i="2"/>
  <c r="BT32" i="2"/>
  <c r="BU32" i="2"/>
  <c r="BT27" i="2"/>
  <c r="BU27" i="2"/>
  <c r="BT22" i="2"/>
  <c r="BU22" i="2"/>
  <c r="BT23" i="2"/>
  <c r="BU23" i="2"/>
  <c r="BT24" i="2"/>
  <c r="BU24" i="2"/>
  <c r="BT25" i="2"/>
  <c r="BU25" i="2"/>
  <c r="BT26" i="2"/>
  <c r="BU26" i="2"/>
  <c r="BT13" i="2"/>
  <c r="BU13" i="2"/>
  <c r="BT14" i="2"/>
  <c r="BU14" i="2"/>
  <c r="BT15" i="2"/>
  <c r="BU15" i="2"/>
  <c r="BT16" i="2"/>
  <c r="BU16" i="2"/>
  <c r="BT17" i="2"/>
  <c r="BU17" i="2"/>
  <c r="BT18" i="2"/>
  <c r="BU18" i="2"/>
  <c r="BF89" i="1"/>
  <c r="BG89" i="1"/>
  <c r="AP177" i="1"/>
  <c r="BF139" i="1"/>
  <c r="BG139" i="1"/>
  <c r="BT30" i="2"/>
  <c r="AD33" i="2"/>
  <c r="BT35" i="2"/>
  <c r="BU35" i="2"/>
  <c r="BU38" i="2"/>
  <c r="AD38" i="2"/>
  <c r="BT38" i="2"/>
  <c r="BT21" i="2"/>
  <c r="AD28" i="2"/>
  <c r="BT12" i="2"/>
  <c r="AD19" i="2"/>
  <c r="BE177" i="1"/>
  <c r="R177" i="1"/>
  <c r="BS39" i="2"/>
  <c r="BF177" i="1"/>
  <c r="BG177" i="1"/>
  <c r="BU30" i="2"/>
  <c r="BU33" i="2"/>
  <c r="BT33" i="2"/>
  <c r="BU21" i="2"/>
  <c r="BU28" i="2"/>
  <c r="BT28" i="2"/>
  <c r="BU12" i="2"/>
  <c r="BU19" i="2"/>
  <c r="BT19" i="2"/>
  <c r="BT39" i="2"/>
  <c r="BU39" i="2"/>
</calcChain>
</file>

<file path=xl/sharedStrings.xml><?xml version="1.0" encoding="utf-8"?>
<sst xmlns="http://schemas.openxmlformats.org/spreadsheetml/2006/main" count="928" uniqueCount="391">
  <si>
    <t xml:space="preserve">Eficacia </t>
  </si>
  <si>
    <t>Se ha alcanzado el objetivo general y el resultado previsto en el documento de proyecto BASAL.</t>
  </si>
  <si>
    <t>Se han logrado cumplir los siguientes componentes planificados en el Marco de Resultado del proyecto:</t>
  </si>
  <si>
    <t>• Indicadores</t>
  </si>
  <si>
    <t>• Metas</t>
  </si>
  <si>
    <t>• Productos</t>
  </si>
  <si>
    <t>La lógica y metodología de implementación, así como la estrategia de asociación del proyecto fueron adecuadas y eficaces:</t>
  </si>
  <si>
    <t>• Lógica</t>
  </si>
  <si>
    <t>• Metodología de implementación</t>
  </si>
  <si>
    <t>• Estrategia de asociación</t>
  </si>
  <si>
    <t>Contribuyeron al logro de los resultados:</t>
  </si>
  <si>
    <t>• Planificación adecuada</t>
  </si>
  <si>
    <t>• Estructura organizativa</t>
  </si>
  <si>
    <t>• Metodología eficaz (adecuada)</t>
  </si>
  <si>
    <t>• Metas claras y medibles</t>
  </si>
  <si>
    <t>• Presupuesto suficiente</t>
  </si>
  <si>
    <t>• Disponibilidad de los recursos</t>
  </si>
  <si>
    <t>• Tiempo y plazos para ejecución</t>
  </si>
  <si>
    <t>• Compromiso de los participantes en los diversos procesos</t>
  </si>
  <si>
    <t>El proyecto obtuvo logros significativos en el:</t>
  </si>
  <si>
    <t>• Producto 1</t>
  </si>
  <si>
    <t>• Producto 2</t>
  </si>
  <si>
    <t>• Producto 3</t>
  </si>
  <si>
    <t>Las estrategias que habrían contribuido a la mayor eficacia en el logro de Objetivos, metas y resultados</t>
  </si>
  <si>
    <t>• Suministro oportuno de insumos</t>
  </si>
  <si>
    <t>•Capacitación adecuada y oportuna</t>
  </si>
  <si>
    <t>• Fluidez de la información</t>
  </si>
  <si>
    <t>•Monitoreo eficaz</t>
  </si>
  <si>
    <t>•La evaluación oportuna</t>
  </si>
  <si>
    <t>•Involucramiento temprano de beneficiarios</t>
  </si>
  <si>
    <t>La participación de siguientes actores en la ejecución del proyecto ha sido adecuada:</t>
  </si>
  <si>
    <t>•Instituciones financistas ( Unión Europea y COSUDE)</t>
  </si>
  <si>
    <t>• Organismos nacionales (CITMA, MINAG)</t>
  </si>
  <si>
    <t>• Agencia Implementadora (PNUD)</t>
  </si>
  <si>
    <t>• Delegaciones provinciales (CITMA, MINAG)</t>
  </si>
  <si>
    <t>• Gobiernos locales</t>
  </si>
  <si>
    <t>• Centros de investigación y estaciones asociadas</t>
  </si>
  <si>
    <t>• Organizaciones no gubernamentales (ANAP, ACPA y ACTAF).</t>
  </si>
  <si>
    <t>• Productoras/es que pertenecen a las formas productivas CPA, CCS, UPC</t>
  </si>
  <si>
    <t>• Nuevos agricultores/as (usufructuarios)</t>
  </si>
  <si>
    <t>• Empresas agropecuarias</t>
  </si>
  <si>
    <t>El proyecto ha tendido efectos positivos en los siguientes beneficiarios directos:</t>
  </si>
  <si>
    <t>• Productoras/es que pertenecen a las formas productivas CPA, CCS, UPC y usufructuarios</t>
  </si>
  <si>
    <t>Eficiencia :</t>
  </si>
  <si>
    <t>El proyecto Basal ha utilizado de manera oportuna y ajustada los recursos para generar los productos esperados.</t>
  </si>
  <si>
    <t>La estructura definida para la gestión del proyecto y su lógica de implementación permitió alcanzar las metas previstas en el:</t>
  </si>
  <si>
    <t>Los recursos utilizados para la gestión del proyecto produjeron los máximos resultados previstos en:</t>
  </si>
  <si>
    <t>• Relación con los resultados y logros alcanzados</t>
  </si>
  <si>
    <t>El sistema de Monitoreo y Evaluación implementado en el proyecto BASAL, fue ajustado y oportuno para la consecución de los resultados</t>
  </si>
  <si>
    <t>Fueron adecuadas las siguientes herramientas e instrumentos del Sistema de Monitoreo y Evaluación para dar seguimiento al proyecto:</t>
  </si>
  <si>
    <t>•Monitoreo periódico</t>
  </si>
  <si>
    <t>• Monitoreo anual</t>
  </si>
  <si>
    <t>• Monitoreo de finanzas</t>
  </si>
  <si>
    <t xml:space="preserve">• Informes anuales </t>
  </si>
  <si>
    <t>• Reportes técnicos</t>
  </si>
  <si>
    <t>• Evaluaciones del grado de satisfacción realizadas a productores</t>
  </si>
  <si>
    <t>• Publicaciones del proyecto</t>
  </si>
  <si>
    <t>• Evaluación de medio término</t>
  </si>
  <si>
    <t>Habría mejores maneras de alcanzar los mismos resultados:</t>
  </si>
  <si>
    <t>• a menor costo</t>
  </si>
  <si>
    <t>• en menor tiempo</t>
  </si>
  <si>
    <t>Las modificaciones realizadas al proyecto, (si las hubo) tuvieron repercusiones en:</t>
  </si>
  <si>
    <t>•Recursos financieros</t>
  </si>
  <si>
    <t>Mejoras en los siguientes rubros podrían haber contribuido al mejor logro de las objetivos, metas y resultados</t>
  </si>
  <si>
    <t>•Cumplimiento de las metas</t>
  </si>
  <si>
    <t>•Recursos humanos</t>
  </si>
  <si>
    <t>•Recursos de comunicación</t>
  </si>
  <si>
    <t>•Recursos materiales</t>
  </si>
  <si>
    <t>•Recursos tecnológicos</t>
  </si>
  <si>
    <t>Sostenibilidad</t>
  </si>
  <si>
    <t>Los factores que más contribuyen a la sostenibilidad son:</t>
  </si>
  <si>
    <t>• Contexto nacional favorable</t>
  </si>
  <si>
    <t>• Políticas nacionales coherentes con el Objetivo y resultados del proyecto</t>
  </si>
  <si>
    <t>• Valoración adecuada de los riesgos y medidas prevención de mismos</t>
  </si>
  <si>
    <t>• Capacidad de gestión de los implicados</t>
  </si>
  <si>
    <t>• Adecuación al contexto</t>
  </si>
  <si>
    <t>• Apropiación de los resultados por entidades locales</t>
  </si>
  <si>
    <t>•Congruencia de las acciones con las necesidades de beneficiarios</t>
  </si>
  <si>
    <t>•Recursos económicos y financieros disponibles</t>
  </si>
  <si>
    <t>•Tecnologías apropiadas</t>
  </si>
  <si>
    <t>•Sistematización de la información para replicar</t>
  </si>
  <si>
    <t>•Enfoque de género</t>
  </si>
  <si>
    <t>• Apropiación de los resultados por los beneficiarios y capacidad técnica para sostenerlos</t>
  </si>
  <si>
    <t>• Constituyen alternativas económicas para las productoras/es</t>
  </si>
  <si>
    <t>• Participación de entidades científicas</t>
  </si>
  <si>
    <t>Los factores que contribuyen al escalamiento de resultados son:</t>
  </si>
  <si>
    <t>• La documentación de todos y cada una de las fases y procesos</t>
  </si>
  <si>
    <t>• La estandarización de los procesos</t>
  </si>
  <si>
    <t>• La identificación de los hallazgos y aprendizajes</t>
  </si>
  <si>
    <t>• La identificación de los obstáculos a superar</t>
  </si>
  <si>
    <t xml:space="preserve">• La implicación institucional de abajo a arriba y de arriba abajo. </t>
  </si>
  <si>
    <t>• Un Sistema de Monitoreo y Evaluación pertinente</t>
  </si>
  <si>
    <t xml:space="preserve"> • Difusión y comunicación de los resultados y lecciones aprendidas</t>
  </si>
  <si>
    <t>• La transparencia y puesta a disposición para consulta</t>
  </si>
  <si>
    <t>• La sistematización adecuada de las experiencias</t>
  </si>
  <si>
    <t>• La identificación de los factores de éxito</t>
  </si>
  <si>
    <t>• La identificación de los riegos</t>
  </si>
  <si>
    <t>Los mecanismos que ha implementado el proyecto que más contribuyen a la sostenibilidad y al escalamiento de resultados son:</t>
  </si>
  <si>
    <t>• Generación de documentación (marco de resultados, sistema de monitoreo y evaluación, informes periódicos, actas, evaluaciones, etc.)</t>
  </si>
  <si>
    <t>• Capacitación oportuna y sistemática</t>
  </si>
  <si>
    <t>• Creación y funcionamiento de los Centros de Creación de Capacidades y Gestión del Conocimiento (CCC/GC).</t>
  </si>
  <si>
    <t>• Organización de talleres nacionales y locales</t>
  </si>
  <si>
    <t>• Impresión y distribución de materiales las actividades exitosas</t>
  </si>
  <si>
    <t>• Elaboración y distribución de guías metodológicas</t>
  </si>
  <si>
    <t>• Producción de audiovisuales y su utilización oportuna</t>
  </si>
  <si>
    <t>• Promoción del trabajo en red de los agentes implicados</t>
  </si>
  <si>
    <t>• Red de Información Agrometeorológica y Productiva (RIAP)</t>
  </si>
  <si>
    <t>• Sistema de extensión agrícola a nivel municipal</t>
  </si>
  <si>
    <t>• Brigadas de Uso y Calidad de Agua (BUCA)</t>
  </si>
  <si>
    <t>• Estrecho contacto con beneficiarios</t>
  </si>
  <si>
    <t>• Sistemas de información ambiental municipales (SIAM).</t>
  </si>
  <si>
    <t>Las acciones que podrían emprenderse para la sostenibilidad son:</t>
  </si>
  <si>
    <t>• Definir estrategia</t>
  </si>
  <si>
    <t>• Integración de equipos y trabajo conjunto</t>
  </si>
  <si>
    <t>• Construir visión compartida por los implicados</t>
  </si>
  <si>
    <t>• Respeto a la equidad social</t>
  </si>
  <si>
    <t>• Garantizar la participación en las decisiones</t>
  </si>
  <si>
    <t>Equidad de género</t>
  </si>
  <si>
    <t>Se ha tenido en cuenta la igualdad de género y el empoderamiento de las mujeres, en:</t>
  </si>
  <si>
    <t>• el diseño del proyecto y de las acciones concretas</t>
  </si>
  <si>
    <t>• la ejecución del proyecto y de las acciones concretas</t>
  </si>
  <si>
    <t>• el seguimiento del proyecto y de las acciones concretas</t>
  </si>
  <si>
    <t>• los resultados ejecución del proyecto y de las acciones concretas</t>
  </si>
  <si>
    <t>•Asignar recursos financieros</t>
  </si>
  <si>
    <t>El proyecto ha promovido cambios positivos en las esferas de la igualdad de género y el empoderamiento de las mujeres</t>
  </si>
  <si>
    <t>Para que las principales partes interesadas sigan trabajando en los resultados logrados en el ámbito de la igualdad de género, existen:</t>
  </si>
  <si>
    <t>• políticas</t>
  </si>
  <si>
    <t>• mecanismos,</t>
  </si>
  <si>
    <t>• procedimientos</t>
  </si>
  <si>
    <t>Ha habido aprendizajes en las etapas de:</t>
  </si>
  <si>
    <t>• diagnóstico,</t>
  </si>
  <si>
    <t>• planificación,</t>
  </si>
  <si>
    <t>• implementación</t>
  </si>
  <si>
    <t>• seguimiento y</t>
  </si>
  <si>
    <t>• evaluación.</t>
  </si>
  <si>
    <t>El equipo directivo del proyecto ha documentado las lecciones aprendidas de manera continuada y se las ha remitido a las partes pertinentes que podrían e traer enseñanzas del proyecto.</t>
  </si>
  <si>
    <t>El equipo directivo ha aprendido sobre la</t>
  </si>
  <si>
    <t>• pertinencia</t>
  </si>
  <si>
    <t>• eficacia</t>
  </si>
  <si>
    <t>• eficiencia</t>
  </si>
  <si>
    <t>• impacto</t>
  </si>
  <si>
    <t>• equidad de género</t>
  </si>
  <si>
    <t>• replicación (replicabilidad) con base en aprendizajes</t>
  </si>
  <si>
    <t>Los principales aprendizajes del proyecto que contribuyen al proceso de adaptación al cambio climático en el sector agropecuario cubano son:</t>
  </si>
  <si>
    <t>• Conocimiento y toma de conciencia de la vulnerabilidad</t>
  </si>
  <si>
    <t>• Conocimiento y toma de conciencia de los riesgos con base en experiencias durante la ejecución del proyecto</t>
  </si>
  <si>
    <t>• Conocimiento de medidas de adaptación</t>
  </si>
  <si>
    <t>• Conocimiento de responsabilidad del beneficiario en el enfoque de la toma de decisiones en los sistemas productivos</t>
  </si>
  <si>
    <t>• Conocimiento de medidas de mitigación</t>
  </si>
  <si>
    <t>Aprendizajes</t>
  </si>
  <si>
    <t>-</t>
  </si>
  <si>
    <t>• sostenibilidad</t>
  </si>
  <si>
    <t>• Conocimiento sobre cómo contribuir a la resiliencia de los sistemas productivos en el ámbito agropecuario</t>
  </si>
  <si>
    <t>El equipo directivo ha extraído enseñanzas del proyecto para su replicación durante la ejecución</t>
  </si>
  <si>
    <t>Género</t>
  </si>
  <si>
    <t>Provincia</t>
  </si>
  <si>
    <t>U empresarial</t>
  </si>
  <si>
    <t>El proyecto lo benefició a usted o a su organización</t>
  </si>
  <si>
    <t xml:space="preserve"> • en la mejora de las condiciones de vida y trabajo</t>
  </si>
  <si>
    <t>• por la capacitación recibida</t>
  </si>
  <si>
    <t>•por la informacion adecuada y oportuna</t>
  </si>
  <si>
    <t xml:space="preserve">La Habana </t>
  </si>
  <si>
    <t xml:space="preserve">Municipio </t>
  </si>
  <si>
    <t>X</t>
  </si>
  <si>
    <t xml:space="preserve">AFIRMACIONES </t>
  </si>
  <si>
    <t>• por el asesoramiento recibido</t>
  </si>
  <si>
    <t>• al facilitar el intercambio de conocimientos y experiencias</t>
  </si>
  <si>
    <t>• con las actividades promovidas por los centros de Creación de Capacidades y Gestión del Conocimiento  y las Fincas Escuela</t>
  </si>
  <si>
    <t>Los efectividad e impactos del proyecto sobre usted y su organización están asociados a:</t>
  </si>
  <si>
    <t>• Mejorar la capacidad de respuesta ante los efectos del cambio climático</t>
  </si>
  <si>
    <t>• un uso más eficientes del recurso de agua en las producciones</t>
  </si>
  <si>
    <t xml:space="preserve">• recomendaciones precisas vinculadas con la conservación y mejoramiento de suelos. </t>
  </si>
  <si>
    <t>• el apoyo a mejorar sus resultados productivos</t>
  </si>
  <si>
    <t>• el aumento de sus ingresos</t>
  </si>
  <si>
    <t>• la disminución de los costos de las producciones</t>
  </si>
  <si>
    <t>• el incremento de la sostenibilidad de su actividad productiva ante la degradación de los recursos naturales y el cambio climático</t>
  </si>
  <si>
    <t xml:space="preserve">Se ha pormovido la igualdad de género </t>
  </si>
  <si>
    <t xml:space="preserve">• En la ejecución del proyecto y sus actividades </t>
  </si>
  <si>
    <t>• Contribuyendo a la incorporación de mujeres a la actividad productiva</t>
  </si>
  <si>
    <t>• facilitando la participación de mujeres en tareas de responsabilidad</t>
  </si>
  <si>
    <t xml:space="preserve">Los principales aprendizajes relacionados con el cambio climático son el resultado de incrementar el </t>
  </si>
  <si>
    <t>• conocimiento y toma de conciencia de la vulnerabilidad</t>
  </si>
  <si>
    <t xml:space="preserve">• conocimiento de medidas de adaptación </t>
  </si>
  <si>
    <t>• conocimiento y toma de conciencia de los riesgos con base en experiencias durante la ejecución del proyecto</t>
  </si>
  <si>
    <t xml:space="preserve">Categoria </t>
  </si>
  <si>
    <t>Investigador</t>
  </si>
  <si>
    <t xml:space="preserve">Coordinador nacional o provincial o local </t>
  </si>
  <si>
    <t>Mujer</t>
  </si>
  <si>
    <t>Municipio</t>
  </si>
  <si>
    <t xml:space="preserve">•Plazos de ejecución </t>
  </si>
  <si>
    <t>Hombre</t>
  </si>
  <si>
    <t>Nacional</t>
  </si>
  <si>
    <t xml:space="preserve">Iagric-Boyeros </t>
  </si>
  <si>
    <t>Técnico</t>
  </si>
  <si>
    <t>Boyeros</t>
  </si>
  <si>
    <t>Coord Nac.</t>
  </si>
  <si>
    <t xml:space="preserve">Boyeros </t>
  </si>
  <si>
    <t>nac. Género</t>
  </si>
  <si>
    <t>Güira de Melena</t>
  </si>
  <si>
    <t>Artemisa</t>
  </si>
  <si>
    <t>A1</t>
  </si>
  <si>
    <t>A2</t>
  </si>
  <si>
    <t xml:space="preserve">Alquízar </t>
  </si>
  <si>
    <t>ne</t>
  </si>
  <si>
    <t>A3</t>
  </si>
  <si>
    <t>A4</t>
  </si>
  <si>
    <t>A5</t>
  </si>
  <si>
    <t>A6</t>
  </si>
  <si>
    <t>R1</t>
  </si>
  <si>
    <t>IT2</t>
  </si>
  <si>
    <t>IT3</t>
  </si>
  <si>
    <t>IT4</t>
  </si>
  <si>
    <t>IT5</t>
  </si>
  <si>
    <t>IT6</t>
  </si>
  <si>
    <t>IT7</t>
  </si>
  <si>
    <t>IT8</t>
  </si>
  <si>
    <t>Encuesta A7</t>
  </si>
  <si>
    <t>A8</t>
  </si>
  <si>
    <t xml:space="preserve">U cooperativa </t>
  </si>
  <si>
    <t>A9</t>
  </si>
  <si>
    <t>A10</t>
  </si>
  <si>
    <t>Camaguey</t>
  </si>
  <si>
    <t>Encuesta 3-1</t>
  </si>
  <si>
    <t>IT9</t>
  </si>
  <si>
    <t>Encuesta 3-2</t>
  </si>
  <si>
    <t>JImaguayú</t>
  </si>
  <si>
    <t>Jimanguayú</t>
  </si>
  <si>
    <t>Florida</t>
  </si>
  <si>
    <t>Camagüey</t>
  </si>
  <si>
    <t>Municipal</t>
  </si>
  <si>
    <t>Encuesta 3_4</t>
  </si>
  <si>
    <t>Encuesta 3_5</t>
  </si>
  <si>
    <t>Encuesta 3_6</t>
  </si>
  <si>
    <t>Provincial</t>
  </si>
  <si>
    <t>Encuesta 3_8</t>
  </si>
  <si>
    <t>Jimaguayú</t>
  </si>
  <si>
    <t>Encuesta 3_ 3 *</t>
  </si>
  <si>
    <t>Encuesta 3_3 (bis)*</t>
  </si>
  <si>
    <t xml:space="preserve">ne </t>
  </si>
  <si>
    <t>3b_9 (2)</t>
  </si>
  <si>
    <t>3b_9 (1)</t>
  </si>
  <si>
    <t>3b_9 (3)</t>
  </si>
  <si>
    <t>3b_9 (4)</t>
  </si>
  <si>
    <t>3b_9 (5)</t>
  </si>
  <si>
    <t>3b_9 (6)</t>
  </si>
  <si>
    <t>3b_9 (7)</t>
  </si>
  <si>
    <t xml:space="preserve">3b_14 (1) </t>
  </si>
  <si>
    <t>3b_14 (2)</t>
  </si>
  <si>
    <t>3b_14 (3)</t>
  </si>
  <si>
    <t>3b_14 (4)</t>
  </si>
  <si>
    <t>3b_14 (5)</t>
  </si>
  <si>
    <t>3b_14 (6)</t>
  </si>
  <si>
    <t>3b_14 (7)</t>
  </si>
  <si>
    <t>3b_14 (8)</t>
  </si>
  <si>
    <t>3b_14 (9)</t>
  </si>
  <si>
    <t>n/a</t>
  </si>
  <si>
    <t xml:space="preserve">Los Palacios </t>
  </si>
  <si>
    <t xml:space="preserve">Pinar del Río </t>
  </si>
  <si>
    <t>F1b</t>
  </si>
  <si>
    <t>F3 b (AR)</t>
  </si>
  <si>
    <t>F4b</t>
  </si>
  <si>
    <t>F5b</t>
  </si>
  <si>
    <t>F6b</t>
  </si>
  <si>
    <t>Consolación</t>
  </si>
  <si>
    <t>CTI_1</t>
  </si>
  <si>
    <t>CTI_2</t>
  </si>
  <si>
    <t xml:space="preserve">  </t>
  </si>
  <si>
    <t>CTI_3</t>
  </si>
  <si>
    <t>CTI_4</t>
  </si>
  <si>
    <t>CTI_5</t>
  </si>
  <si>
    <t>CTI_6</t>
  </si>
  <si>
    <t xml:space="preserve">Pinar el Río </t>
  </si>
  <si>
    <t>CTI_7</t>
  </si>
  <si>
    <t>Consolación del Sur</t>
  </si>
  <si>
    <t>CTI_8</t>
  </si>
  <si>
    <t xml:space="preserve">Provincial </t>
  </si>
  <si>
    <t xml:space="preserve">Los Palacios, </t>
  </si>
  <si>
    <t>CTI_9_1</t>
  </si>
  <si>
    <t>CTI_9_2</t>
  </si>
  <si>
    <t>CTI_9_3</t>
  </si>
  <si>
    <t>n/e</t>
  </si>
  <si>
    <t>CTI_10</t>
  </si>
  <si>
    <t>CTI_11</t>
  </si>
  <si>
    <t xml:space="preserve">Municipal </t>
  </si>
  <si>
    <t>Pinar del Río</t>
  </si>
  <si>
    <t>F2_T2</t>
  </si>
  <si>
    <t>F2_T1</t>
  </si>
  <si>
    <t>F2_B1</t>
  </si>
  <si>
    <t xml:space="preserve">Técnico </t>
  </si>
  <si>
    <t>Los Palacios</t>
  </si>
  <si>
    <t>F2_T3</t>
  </si>
  <si>
    <t>P_2</t>
  </si>
  <si>
    <t>P_1</t>
  </si>
  <si>
    <t>P_3</t>
  </si>
  <si>
    <t xml:space="preserve">P_4 </t>
  </si>
  <si>
    <t>T1</t>
  </si>
  <si>
    <t>T2</t>
  </si>
  <si>
    <t xml:space="preserve">Artemisa </t>
  </si>
  <si>
    <t>T3</t>
  </si>
  <si>
    <t>JT1</t>
  </si>
  <si>
    <t>JT2</t>
  </si>
  <si>
    <t>JT3</t>
  </si>
  <si>
    <t>JT4</t>
  </si>
  <si>
    <t>JT5</t>
  </si>
  <si>
    <t>JT5_bis</t>
  </si>
  <si>
    <t>JT6</t>
  </si>
  <si>
    <t>JT7</t>
  </si>
  <si>
    <t>JB_1</t>
  </si>
  <si>
    <t>JB_2</t>
  </si>
  <si>
    <t>JB_3</t>
  </si>
  <si>
    <t>JB_4</t>
  </si>
  <si>
    <t>JB_5</t>
  </si>
  <si>
    <t>JB_6</t>
  </si>
  <si>
    <t>JB_7</t>
  </si>
  <si>
    <t>FT_1</t>
  </si>
  <si>
    <t>Directora sede</t>
  </si>
  <si>
    <t xml:space="preserve">Subdirectora sede </t>
  </si>
  <si>
    <t>Especialista agricutura</t>
  </si>
  <si>
    <t>FT_2</t>
  </si>
  <si>
    <t>FT_3</t>
  </si>
  <si>
    <t>FT-4</t>
  </si>
  <si>
    <t xml:space="preserve">n/e </t>
  </si>
  <si>
    <t>FT_5</t>
  </si>
  <si>
    <t>FT_6</t>
  </si>
  <si>
    <t>FB_1</t>
  </si>
  <si>
    <t>FB_2</t>
  </si>
  <si>
    <t>FB_3</t>
  </si>
  <si>
    <t>FB_4</t>
  </si>
  <si>
    <t>FB_5</t>
  </si>
  <si>
    <t>FB_6</t>
  </si>
  <si>
    <t>FB_7</t>
  </si>
  <si>
    <t>FB_8</t>
  </si>
  <si>
    <t>FB_9</t>
  </si>
  <si>
    <t>FT_7</t>
  </si>
  <si>
    <t>ok</t>
  </si>
  <si>
    <t>F7b</t>
  </si>
  <si>
    <t xml:space="preserve">• con equipos e insumos </t>
  </si>
  <si>
    <t>F8b</t>
  </si>
  <si>
    <t>F9b</t>
  </si>
  <si>
    <t xml:space="preserve">A9 </t>
  </si>
  <si>
    <t>Promedio del proyecto</t>
  </si>
  <si>
    <t>Clave identificación</t>
  </si>
  <si>
    <t xml:space="preserve">MUNICIPIOS NIVEL 1 </t>
  </si>
  <si>
    <t>P 9 Con</t>
  </si>
  <si>
    <t>P 10 Con</t>
  </si>
  <si>
    <t>P 11 Con</t>
  </si>
  <si>
    <t>P 12 Con</t>
  </si>
  <si>
    <t>P 13 Con</t>
  </si>
  <si>
    <t>Prod 1 Con</t>
  </si>
  <si>
    <t>P 2 Con</t>
  </si>
  <si>
    <t>P 4 Con</t>
  </si>
  <si>
    <t>P 5 Con</t>
  </si>
  <si>
    <t>P 6 Con</t>
  </si>
  <si>
    <t>P 7 Con</t>
  </si>
  <si>
    <t>P 8 Con</t>
  </si>
  <si>
    <t>Boyeros*</t>
  </si>
  <si>
    <t xml:space="preserve">Consolación del Sur </t>
  </si>
  <si>
    <t>%</t>
  </si>
  <si>
    <t>MUNICIPIOS NIVEL 2</t>
  </si>
  <si>
    <t>TOTAL DEL PROYECTO</t>
  </si>
  <si>
    <t>Media proyecto</t>
  </si>
  <si>
    <t>Media  Nivel 2</t>
  </si>
  <si>
    <t xml:space="preserve">E_ 4 </t>
  </si>
  <si>
    <t>E_6</t>
  </si>
  <si>
    <t xml:space="preserve">E_ 7 </t>
  </si>
  <si>
    <t>E_8</t>
  </si>
  <si>
    <t xml:space="preserve">E_ 9 </t>
  </si>
  <si>
    <t>E 13</t>
  </si>
  <si>
    <t>E 3_7</t>
  </si>
  <si>
    <t>E_ 10</t>
  </si>
  <si>
    <t>E_ 11</t>
  </si>
  <si>
    <t>Media Coords.</t>
  </si>
  <si>
    <t>EFECTIVIDAD</t>
  </si>
  <si>
    <t xml:space="preserve">BENEFICIOS </t>
  </si>
  <si>
    <t xml:space="preserve">APRENDIZAJES </t>
  </si>
  <si>
    <t>Media  Nivel 1</t>
  </si>
  <si>
    <t>Eficiencia</t>
  </si>
  <si>
    <t xml:space="preserve">Proyecto BASAL </t>
  </si>
  <si>
    <t xml:space="preserve">TOTAL </t>
  </si>
  <si>
    <t>EQUIDAD DE GÉNERO</t>
  </si>
  <si>
    <t>Media Nivel 1</t>
  </si>
  <si>
    <t>Media Nivel 2</t>
  </si>
  <si>
    <t xml:space="preserve">Categoría de análisis </t>
  </si>
  <si>
    <t xml:space="preserve">Conformidad de personas beneficiadas con el Proyecto BASAL </t>
  </si>
  <si>
    <t xml:space="preserve">Beneficios </t>
  </si>
  <si>
    <t>Efectividad</t>
  </si>
  <si>
    <t xml:space="preserve">Conformidad de Coordinadores, investigadores y/o técnicos con el Proyecto BASAL </t>
  </si>
  <si>
    <t xml:space="preserve">* Sin identificación de localidad. Fue asignado a esa localidad porque vino en ese conjunto de cuestionarios. </t>
  </si>
  <si>
    <t xml:space="preserve">ENCUESTA APLICADA A PERSONAS BENEFICIADAS DEL PROYECTO BASAL EN MUNICIPIOS DEL NIVEL 1 Y EN MUNICIPIOS DEL NIVEL 2 Y TOTALES. GRADO DE CONFORMIDAD CON LOS RESULTADOS DEL PROYECTO SEGÚN ENCUESTAS APLICADAS. </t>
  </si>
  <si>
    <t xml:space="preserve">ENCUESTAS APLICADAS A INVESTIGADORES, TÉCNICOS DEL PROYECTO BASAL EN MUNICIPIOS DEL NIVEL 1 Y NIVEL 2 Y PERSONAL CON RESPONSABILIDADES DE COORDINACIÓN, NACIONAL, PROVINCIAL Y MUNICIPAL  Y TOTALES . GRADO DE CONFORMIDAD CON LOS RESULTADOS DEL PROYECTO SEGÚN ENCUESTAS APLICADAS. </t>
  </si>
  <si>
    <t xml:space="preserve">GRÁFICOS CON EXPRESIÓN DE NIVEL DE CONFORMIDAD CON LOS ITEMS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</si>
</sst>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color rgb="FF00000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color rgb="FF000000"/>
      <name val="Arial Narrow"/>
      <family val="2"/>
    </font>
    <font>
      <b/>
      <sz val="9"/>
      <color theme="1"/>
      <name val="Arial Narrow"/>
      <family val="2"/>
    </font>
    <font>
      <b/>
      <sz val="10"/>
      <color rgb="FF000000"/>
      <name val="Arial Narrow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Arial Narrow"/>
      <family val="2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Arial Narrow"/>
      <family val="2"/>
    </font>
    <font>
      <b/>
      <sz val="9"/>
      <color rgb="FF000000"/>
      <name val="Arial Narrow"/>
      <family val="2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009900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6A6A6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7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2" borderId="0" xfId="0" applyFont="1" applyFill="1" applyAlignment="1">
      <alignment wrapText="1"/>
    </xf>
    <xf numFmtId="0" fontId="6" fillId="2" borderId="0" xfId="0" applyFont="1" applyFill="1"/>
    <xf numFmtId="0" fontId="6" fillId="6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0" fillId="6" borderId="0" xfId="0" applyFill="1"/>
    <xf numFmtId="0" fontId="0" fillId="0" borderId="0" xfId="0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6" fillId="2" borderId="8" xfId="0" applyFont="1" applyFill="1" applyBorder="1"/>
    <xf numFmtId="0" fontId="2" fillId="2" borderId="8" xfId="0" applyFont="1" applyFill="1" applyBorder="1"/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/>
    <xf numFmtId="0" fontId="6" fillId="2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/>
    </xf>
    <xf numFmtId="0" fontId="2" fillId="6" borderId="0" xfId="0" applyFont="1" applyFill="1"/>
    <xf numFmtId="0" fontId="6" fillId="3" borderId="8" xfId="0" applyFont="1" applyFill="1" applyBorder="1"/>
    <xf numFmtId="0" fontId="2" fillId="3" borderId="8" xfId="0" applyFont="1" applyFill="1" applyBorder="1"/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0" fillId="3" borderId="10" xfId="0" applyFill="1" applyBorder="1"/>
    <xf numFmtId="0" fontId="0" fillId="2" borderId="8" xfId="0" applyFill="1" applyBorder="1"/>
    <xf numFmtId="0" fontId="4" fillId="0" borderId="6" xfId="0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10" fillId="8" borderId="4" xfId="0" applyFont="1" applyFill="1" applyBorder="1" applyAlignment="1">
      <alignment horizontal="center" vertical="center"/>
    </xf>
    <xf numFmtId="0" fontId="2" fillId="5" borderId="7" xfId="0" applyFont="1" applyFill="1" applyBorder="1"/>
    <xf numFmtId="0" fontId="2" fillId="0" borderId="7" xfId="0" applyFont="1" applyBorder="1"/>
    <xf numFmtId="0" fontId="2" fillId="2" borderId="8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 wrapText="1"/>
    </xf>
    <xf numFmtId="0" fontId="1" fillId="0" borderId="0" xfId="0" applyFont="1"/>
    <xf numFmtId="0" fontId="4" fillId="0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8" borderId="1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4" fillId="9" borderId="1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2" fontId="4" fillId="9" borderId="0" xfId="0" applyNumberFormat="1" applyFont="1" applyFill="1" applyAlignment="1">
      <alignment horizontal="center" vertical="center"/>
    </xf>
    <xf numFmtId="0" fontId="5" fillId="0" borderId="0" xfId="0" applyFont="1"/>
    <xf numFmtId="0" fontId="0" fillId="0" borderId="0" xfId="0" applyFont="1" applyAlignment="1">
      <alignment horizontal="center" vertical="center"/>
    </xf>
    <xf numFmtId="0" fontId="8" fillId="2" borderId="8" xfId="0" applyFont="1" applyFill="1" applyBorder="1"/>
    <xf numFmtId="0" fontId="6" fillId="0" borderId="4" xfId="0" applyFont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0" fontId="4" fillId="11" borderId="8" xfId="0" applyFont="1" applyFill="1" applyBorder="1" applyAlignment="1">
      <alignment horizontal="center" vertical="center"/>
    </xf>
    <xf numFmtId="0" fontId="6" fillId="0" borderId="2" xfId="0" applyFont="1" applyBorder="1" applyAlignment="1">
      <alignment wrapText="1"/>
    </xf>
    <xf numFmtId="0" fontId="0" fillId="6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8" fillId="2" borderId="13" xfId="0" applyFont="1" applyFill="1" applyBorder="1"/>
    <xf numFmtId="0" fontId="6" fillId="2" borderId="8" xfId="0" applyFont="1" applyFill="1" applyBorder="1" applyAlignment="1">
      <alignment wrapText="1"/>
    </xf>
    <xf numFmtId="0" fontId="0" fillId="2" borderId="8" xfId="0" applyFill="1" applyBorder="1" applyAlignment="1">
      <alignment horizontal="center" vertical="center"/>
    </xf>
    <xf numFmtId="0" fontId="8" fillId="2" borderId="9" xfId="0" applyFont="1" applyFill="1" applyBorder="1"/>
    <xf numFmtId="0" fontId="6" fillId="3" borderId="9" xfId="0" applyFont="1" applyFill="1" applyBorder="1"/>
    <xf numFmtId="0" fontId="6" fillId="2" borderId="14" xfId="0" applyFont="1" applyFill="1" applyBorder="1"/>
    <xf numFmtId="0" fontId="4" fillId="11" borderId="9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0" fillId="3" borderId="8" xfId="0" applyFill="1" applyBorder="1"/>
    <xf numFmtId="0" fontId="3" fillId="3" borderId="8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1" fillId="3" borderId="8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5" xfId="0" applyFont="1" applyBorder="1"/>
    <xf numFmtId="0" fontId="4" fillId="0" borderId="2" xfId="0" applyFont="1" applyBorder="1" applyAlignment="1">
      <alignment horizontal="center" vertical="center"/>
    </xf>
    <xf numFmtId="0" fontId="2" fillId="3" borderId="8" xfId="0" applyFont="1" applyFill="1" applyBorder="1" applyAlignment="1">
      <alignment wrapText="1"/>
    </xf>
    <xf numFmtId="0" fontId="1" fillId="3" borderId="8" xfId="0" applyFont="1" applyFill="1" applyBorder="1" applyAlignment="1">
      <alignment horizontal="center"/>
    </xf>
    <xf numFmtId="0" fontId="2" fillId="0" borderId="12" xfId="0" applyFont="1" applyFill="1" applyBorder="1" applyAlignment="1">
      <alignment wrapText="1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9" fillId="9" borderId="8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/>
    </xf>
    <xf numFmtId="0" fontId="2" fillId="0" borderId="5" xfId="0" applyFont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5" borderId="8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13" xfId="0" applyFont="1" applyFill="1" applyBorder="1" applyAlignment="1">
      <alignment wrapText="1"/>
    </xf>
    <xf numFmtId="0" fontId="0" fillId="2" borderId="13" xfId="0" applyFill="1" applyBorder="1"/>
    <xf numFmtId="2" fontId="1" fillId="2" borderId="8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5" fillId="3" borderId="8" xfId="0" applyFont="1" applyFill="1" applyBorder="1"/>
    <xf numFmtId="0" fontId="2" fillId="3" borderId="8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2" fillId="0" borderId="6" xfId="0" applyFont="1" applyBorder="1"/>
    <xf numFmtId="0" fontId="0" fillId="0" borderId="4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3" borderId="10" xfId="0" applyFill="1" applyBorder="1" applyAlignment="1">
      <alignment horizontal="center" vertical="center"/>
    </xf>
    <xf numFmtId="0" fontId="0" fillId="3" borderId="10" xfId="0" applyFill="1" applyBorder="1" applyAlignment="1">
      <alignment vertical="center"/>
    </xf>
    <xf numFmtId="0" fontId="0" fillId="3" borderId="10" xfId="0" applyFill="1" applyBorder="1" applyAlignment="1">
      <alignment horizontal="center"/>
    </xf>
    <xf numFmtId="0" fontId="0" fillId="3" borderId="8" xfId="0" applyFill="1" applyBorder="1" applyAlignment="1">
      <alignment vertical="center"/>
    </xf>
    <xf numFmtId="0" fontId="4" fillId="10" borderId="8" xfId="0" applyFont="1" applyFill="1" applyBorder="1" applyAlignment="1">
      <alignment horizontal="center" vertical="center"/>
    </xf>
    <xf numFmtId="0" fontId="0" fillId="3" borderId="8" xfId="0" applyFill="1" applyBorder="1" applyAlignment="1">
      <alignment vertical="top"/>
    </xf>
    <xf numFmtId="0" fontId="2" fillId="2" borderId="8" xfId="0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2" fillId="0" borderId="6" xfId="0" applyFont="1" applyBorder="1" applyAlignment="1">
      <alignment vertical="top" wrapText="1"/>
    </xf>
    <xf numFmtId="0" fontId="0" fillId="0" borderId="0" xfId="0" applyBorder="1"/>
    <xf numFmtId="0" fontId="0" fillId="0" borderId="10" xfId="0" applyBorder="1"/>
    <xf numFmtId="0" fontId="0" fillId="0" borderId="8" xfId="0" applyBorder="1"/>
    <xf numFmtId="0" fontId="2" fillId="0" borderId="2" xfId="0" applyFont="1" applyFill="1" applyBorder="1" applyAlignment="1">
      <alignment horizontal="center"/>
    </xf>
    <xf numFmtId="0" fontId="2" fillId="3" borderId="10" xfId="0" applyFont="1" applyFill="1" applyBorder="1" applyAlignment="1">
      <alignment wrapText="1"/>
    </xf>
    <xf numFmtId="0" fontId="0" fillId="2" borderId="13" xfId="0" applyFill="1" applyBorder="1" applyAlignment="1">
      <alignment vertical="center"/>
    </xf>
    <xf numFmtId="0" fontId="4" fillId="12" borderId="8" xfId="0" applyFont="1" applyFill="1" applyBorder="1" applyAlignment="1">
      <alignment horizontal="center" vertical="center"/>
    </xf>
    <xf numFmtId="2" fontId="1" fillId="3" borderId="8" xfId="0" applyNumberFormat="1" applyFont="1" applyFill="1" applyBorder="1" applyAlignment="1">
      <alignment horizontal="center" vertical="center"/>
    </xf>
    <xf numFmtId="0" fontId="0" fillId="13" borderId="0" xfId="0" applyFill="1"/>
    <xf numFmtId="0" fontId="2" fillId="13" borderId="10" xfId="0" applyFont="1" applyFill="1" applyBorder="1"/>
    <xf numFmtId="2" fontId="1" fillId="13" borderId="10" xfId="0" applyNumberFormat="1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wrapText="1"/>
    </xf>
    <xf numFmtId="2" fontId="14" fillId="13" borderId="10" xfId="0" applyNumberFormat="1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wrapText="1"/>
    </xf>
    <xf numFmtId="2" fontId="1" fillId="13" borderId="3" xfId="0" applyNumberFormat="1" applyFont="1" applyFill="1" applyBorder="1" applyAlignment="1">
      <alignment horizontal="center" vertical="center"/>
    </xf>
    <xf numFmtId="2" fontId="1" fillId="13" borderId="4" xfId="0" applyNumberFormat="1" applyFont="1" applyFill="1" applyBorder="1" applyAlignment="1">
      <alignment horizontal="center" vertical="center"/>
    </xf>
    <xf numFmtId="2" fontId="1" fillId="13" borderId="1" xfId="0" applyNumberFormat="1" applyFont="1" applyFill="1" applyBorder="1" applyAlignment="1">
      <alignment horizontal="center" vertical="center"/>
    </xf>
    <xf numFmtId="2" fontId="1" fillId="13" borderId="2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2" fillId="2" borderId="8" xfId="0" applyFont="1" applyFill="1" applyBorder="1" applyAlignment="1">
      <alignment vertical="top" wrapText="1"/>
    </xf>
    <xf numFmtId="0" fontId="2" fillId="4" borderId="6" xfId="0" applyFont="1" applyFill="1" applyBorder="1" applyAlignment="1">
      <alignment vertical="top" wrapText="1"/>
    </xf>
    <xf numFmtId="0" fontId="4" fillId="2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13" borderId="8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" fontId="1" fillId="13" borderId="8" xfId="0" applyNumberFormat="1" applyFont="1" applyFill="1" applyBorder="1" applyAlignment="1">
      <alignment horizontal="center" vertical="center"/>
    </xf>
    <xf numFmtId="0" fontId="8" fillId="13" borderId="8" xfId="0" applyFont="1" applyFill="1" applyBorder="1" applyAlignment="1">
      <alignment horizontal="center" vertical="center"/>
    </xf>
    <xf numFmtId="0" fontId="0" fillId="13" borderId="8" xfId="0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13" borderId="8" xfId="0" applyFont="1" applyFill="1" applyBorder="1" applyAlignment="1">
      <alignment horizontal="center" vertical="center"/>
    </xf>
    <xf numFmtId="0" fontId="2" fillId="0" borderId="1" xfId="0" applyFont="1" applyBorder="1"/>
    <xf numFmtId="0" fontId="6" fillId="14" borderId="0" xfId="0" applyFont="1" applyFill="1" applyAlignment="1">
      <alignment horizontal="center" vertical="center"/>
    </xf>
    <xf numFmtId="0" fontId="8" fillId="14" borderId="0" xfId="0" applyFont="1" applyFill="1" applyAlignment="1">
      <alignment horizontal="center" vertical="center"/>
    </xf>
    <xf numFmtId="2" fontId="1" fillId="14" borderId="0" xfId="0" applyNumberFormat="1" applyFont="1" applyFill="1" applyAlignment="1">
      <alignment horizontal="center" vertical="center"/>
    </xf>
    <xf numFmtId="164" fontId="1" fillId="13" borderId="10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vertical="top" wrapText="1"/>
    </xf>
    <xf numFmtId="0" fontId="6" fillId="2" borderId="13" xfId="0" applyFont="1" applyFill="1" applyBorder="1" applyAlignment="1">
      <alignment horizontal="center" vertical="center" wrapText="1"/>
    </xf>
    <xf numFmtId="1" fontId="0" fillId="0" borderId="2" xfId="0" applyNumberFormat="1" applyFill="1" applyBorder="1" applyAlignment="1">
      <alignment horizontal="center"/>
    </xf>
    <xf numFmtId="0" fontId="4" fillId="13" borderId="6" xfId="0" applyFont="1" applyFill="1" applyBorder="1" applyAlignment="1">
      <alignment horizontal="center"/>
    </xf>
    <xf numFmtId="0" fontId="4" fillId="13" borderId="12" xfId="0" applyFont="1" applyFill="1" applyBorder="1" applyAlignment="1">
      <alignment horizontal="center" wrapText="1"/>
    </xf>
    <xf numFmtId="2" fontId="1" fillId="13" borderId="12" xfId="0" applyNumberFormat="1" applyFont="1" applyFill="1" applyBorder="1" applyAlignment="1">
      <alignment horizontal="center" vertical="center"/>
    </xf>
    <xf numFmtId="2" fontId="1" fillId="13" borderId="6" xfId="0" applyNumberFormat="1" applyFont="1" applyFill="1" applyBorder="1" applyAlignment="1">
      <alignment horizontal="center" vertical="center"/>
    </xf>
    <xf numFmtId="2" fontId="1" fillId="13" borderId="7" xfId="0" applyNumberFormat="1" applyFont="1" applyFill="1" applyBorder="1" applyAlignment="1">
      <alignment horizontal="center" vertical="center"/>
    </xf>
    <xf numFmtId="2" fontId="1" fillId="13" borderId="5" xfId="0" applyNumberFormat="1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2" xfId="0" applyNumberFormat="1" applyFont="1" applyFill="1" applyBorder="1" applyAlignment="1">
      <alignment horizontal="center" vertical="center"/>
    </xf>
    <xf numFmtId="2" fontId="1" fillId="14" borderId="16" xfId="0" applyNumberFormat="1" applyFont="1" applyFill="1" applyBorder="1" applyAlignment="1">
      <alignment horizontal="center" vertical="center"/>
    </xf>
    <xf numFmtId="0" fontId="6" fillId="2" borderId="13" xfId="0" applyFont="1" applyFill="1" applyBorder="1"/>
    <xf numFmtId="0" fontId="8" fillId="2" borderId="14" xfId="0" applyFont="1" applyFill="1" applyBorder="1"/>
    <xf numFmtId="2" fontId="0" fillId="13" borderId="10" xfId="0" applyNumberFormat="1" applyFill="1" applyBorder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6" fillId="0" borderId="4" xfId="0" applyFont="1" applyBorder="1" applyAlignment="1">
      <alignment wrapText="1"/>
    </xf>
    <xf numFmtId="0" fontId="8" fillId="3" borderId="8" xfId="0" applyFont="1" applyFill="1" applyBorder="1" applyAlignment="1">
      <alignment horizontal="center" vertical="center"/>
    </xf>
    <xf numFmtId="2" fontId="1" fillId="13" borderId="9" xfId="0" applyNumberFormat="1" applyFont="1" applyFill="1" applyBorder="1" applyAlignment="1">
      <alignment horizontal="center" vertical="center"/>
    </xf>
    <xf numFmtId="2" fontId="1" fillId="13" borderId="11" xfId="0" applyNumberFormat="1" applyFont="1" applyFill="1" applyBorder="1" applyAlignment="1">
      <alignment horizontal="center" vertical="center"/>
    </xf>
    <xf numFmtId="0" fontId="0" fillId="14" borderId="10" xfId="0" applyFill="1" applyBorder="1" applyAlignment="1">
      <alignment horizontal="center" vertical="center"/>
    </xf>
    <xf numFmtId="0" fontId="1" fillId="14" borderId="8" xfId="0" applyFont="1" applyFill="1" applyBorder="1"/>
    <xf numFmtId="2" fontId="12" fillId="14" borderId="4" xfId="0" applyNumberFormat="1" applyFont="1" applyFill="1" applyBorder="1" applyAlignment="1">
      <alignment horizontal="center" wrapText="1"/>
    </xf>
    <xf numFmtId="2" fontId="1" fillId="14" borderId="4" xfId="0" applyNumberFormat="1" applyFont="1" applyFill="1" applyBorder="1" applyAlignment="1">
      <alignment horizontal="center" vertical="center"/>
    </xf>
    <xf numFmtId="0" fontId="1" fillId="13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0" fontId="2" fillId="3" borderId="9" xfId="0" applyFont="1" applyFill="1" applyBorder="1"/>
    <xf numFmtId="0" fontId="5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2" fillId="5" borderId="8" xfId="0" applyFont="1" applyFill="1" applyBorder="1"/>
    <xf numFmtId="0" fontId="2" fillId="5" borderId="8" xfId="0" applyFont="1" applyFill="1" applyBorder="1" applyAlignment="1">
      <alignment horizontal="center" wrapText="1"/>
    </xf>
    <xf numFmtId="0" fontId="17" fillId="7" borderId="1" xfId="0" applyFont="1" applyFill="1" applyBorder="1" applyAlignment="1">
      <alignment horizontal="center" vertical="center"/>
    </xf>
    <xf numFmtId="2" fontId="0" fillId="0" borderId="0" xfId="0" applyNumberFormat="1"/>
    <xf numFmtId="0" fontId="8" fillId="6" borderId="4" xfId="0" applyFont="1" applyFill="1" applyBorder="1" applyAlignment="1">
      <alignment horizontal="center" vertical="center"/>
    </xf>
    <xf numFmtId="0" fontId="18" fillId="8" borderId="4" xfId="0" applyFont="1" applyFill="1" applyBorder="1" applyAlignment="1">
      <alignment horizontal="center" vertical="center"/>
    </xf>
    <xf numFmtId="0" fontId="0" fillId="0" borderId="12" xfId="0" applyBorder="1"/>
    <xf numFmtId="0" fontId="0" fillId="0" borderId="15" xfId="0" applyBorder="1"/>
    <xf numFmtId="0" fontId="1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5" xfId="0" applyBorder="1"/>
    <xf numFmtId="0" fontId="0" fillId="0" borderId="11" xfId="0" applyBorder="1"/>
    <xf numFmtId="2" fontId="11" fillId="0" borderId="0" xfId="0" applyNumberFormat="1" applyFont="1" applyFill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8" fillId="7" borderId="9" xfId="0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18" fillId="10" borderId="1" xfId="0" applyFont="1" applyFill="1" applyBorder="1"/>
    <xf numFmtId="2" fontId="20" fillId="16" borderId="1" xfId="0" applyNumberFormat="1" applyFont="1" applyFill="1" applyBorder="1" applyAlignment="1">
      <alignment horizontal="center" vertical="center"/>
    </xf>
    <xf numFmtId="0" fontId="15" fillId="0" borderId="0" xfId="0" applyFont="1"/>
    <xf numFmtId="0" fontId="18" fillId="7" borderId="1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wrapText="1"/>
    </xf>
    <xf numFmtId="2" fontId="20" fillId="15" borderId="1" xfId="0" applyNumberFormat="1" applyFont="1" applyFill="1" applyBorder="1" applyAlignment="1">
      <alignment horizontal="center" vertical="center"/>
    </xf>
    <xf numFmtId="2" fontId="20" fillId="16" borderId="2" xfId="0" applyNumberFormat="1" applyFont="1" applyFill="1" applyBorder="1" applyAlignment="1">
      <alignment horizontal="center" vertical="center"/>
    </xf>
    <xf numFmtId="2" fontId="20" fillId="16" borderId="0" xfId="0" applyNumberFormat="1" applyFont="1" applyFill="1" applyAlignment="1">
      <alignment horizontal="center" vertical="center"/>
    </xf>
    <xf numFmtId="2" fontId="20" fillId="16" borderId="7" xfId="0" applyNumberFormat="1" applyFont="1" applyFill="1" applyBorder="1" applyAlignment="1">
      <alignment horizontal="center" vertical="center"/>
    </xf>
    <xf numFmtId="2" fontId="20" fillId="16" borderId="16" xfId="0" applyNumberFormat="1" applyFont="1" applyFill="1" applyBorder="1" applyAlignment="1">
      <alignment horizontal="center" vertical="center"/>
    </xf>
    <xf numFmtId="0" fontId="20" fillId="9" borderId="1" xfId="0" applyFont="1" applyFill="1" applyBorder="1" applyAlignment="1">
      <alignment horizontal="center" vertical="top"/>
    </xf>
    <xf numFmtId="2" fontId="20" fillId="16" borderId="9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/>
    </xf>
    <xf numFmtId="0" fontId="18" fillId="7" borderId="14" xfId="0" applyFont="1" applyFill="1" applyBorder="1" applyAlignment="1">
      <alignment horizontal="center" vertical="center"/>
    </xf>
    <xf numFmtId="0" fontId="18" fillId="10" borderId="4" xfId="0" applyFont="1" applyFill="1" applyBorder="1" applyAlignment="1">
      <alignment wrapText="1"/>
    </xf>
    <xf numFmtId="2" fontId="20" fillId="15" borderId="14" xfId="0" applyNumberFormat="1" applyFont="1" applyFill="1" applyBorder="1" applyAlignment="1">
      <alignment horizontal="center" vertical="center"/>
    </xf>
    <xf numFmtId="0" fontId="18" fillId="10" borderId="4" xfId="0" applyFont="1" applyFill="1" applyBorder="1"/>
    <xf numFmtId="0" fontId="8" fillId="2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 applyAlignment="1">
      <alignment horizontal="left" vertical="center"/>
    </xf>
    <xf numFmtId="0" fontId="13" fillId="2" borderId="1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8" fillId="7" borderId="7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17" xfId="0" applyFont="1" applyFill="1" applyBorder="1" applyAlignment="1">
      <alignment horizontal="center" vertical="center"/>
    </xf>
    <xf numFmtId="0" fontId="18" fillId="11" borderId="7" xfId="0" applyFont="1" applyFill="1" applyBorder="1" applyAlignment="1">
      <alignment horizontal="center" vertical="center"/>
    </xf>
    <xf numFmtId="0" fontId="18" fillId="11" borderId="8" xfId="0" applyFont="1" applyFill="1" applyBorder="1" applyAlignment="1">
      <alignment horizontal="center" vertical="center"/>
    </xf>
    <xf numFmtId="0" fontId="18" fillId="11" borderId="9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" fillId="17" borderId="0" xfId="0" applyFont="1" applyFill="1" applyAlignment="1">
      <alignment horizontal="center"/>
    </xf>
    <xf numFmtId="0" fontId="11" fillId="18" borderId="13" xfId="0" applyFont="1" applyFill="1" applyBorder="1" applyAlignment="1">
      <alignment horizontal="center"/>
    </xf>
    <xf numFmtId="0" fontId="18" fillId="11" borderId="5" xfId="0" applyFont="1" applyFill="1" applyBorder="1" applyAlignment="1">
      <alignment horizontal="center" vertical="center"/>
    </xf>
    <xf numFmtId="0" fontId="18" fillId="11" borderId="10" xfId="0" applyFont="1" applyFill="1" applyBorder="1" applyAlignment="1">
      <alignment horizontal="center" vertical="center"/>
    </xf>
    <xf numFmtId="0" fontId="18" fillId="11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'Datos agregados y gráficas '!$C$3</c:f>
              <c:strCache>
                <c:ptCount val="1"/>
                <c:pt idx="0">
                  <c:v>Media  Nivel 1</c:v>
                </c:pt>
              </c:strCache>
            </c:strRef>
          </c:tx>
          <c:invertIfNegative val="0"/>
          <c:cat>
            <c:strRef>
              <c:f>'Datos agregados y gráficas '!$B$4:$B$8</c:f>
              <c:strCache>
                <c:ptCount val="5"/>
                <c:pt idx="0">
                  <c:v>Eficacia </c:v>
                </c:pt>
                <c:pt idx="1">
                  <c:v>Eficiencia</c:v>
                </c:pt>
                <c:pt idx="2">
                  <c:v>Sostenibilidad</c:v>
                </c:pt>
                <c:pt idx="3">
                  <c:v>Equidad de género</c:v>
                </c:pt>
                <c:pt idx="4">
                  <c:v>Aprendizajes</c:v>
                </c:pt>
              </c:strCache>
            </c:strRef>
          </c:cat>
          <c:val>
            <c:numRef>
              <c:f>'Datos agregados y gráficas '!$C$4:$C$8</c:f>
              <c:numCache>
                <c:formatCode>0.00</c:formatCode>
                <c:ptCount val="5"/>
                <c:pt idx="0">
                  <c:v>4.5</c:v>
                </c:pt>
                <c:pt idx="1">
                  <c:v>3.95</c:v>
                </c:pt>
                <c:pt idx="2">
                  <c:v>4.45</c:v>
                </c:pt>
                <c:pt idx="3">
                  <c:v>4.57</c:v>
                </c:pt>
                <c:pt idx="4">
                  <c:v>4.74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9E-2D4D-B033-B21FE15412A6}"/>
            </c:ext>
          </c:extLst>
        </c:ser>
        <c:ser>
          <c:idx val="1"/>
          <c:order val="1"/>
          <c:tx>
            <c:strRef>
              <c:f>'Datos agregados y gráficas '!$D$3</c:f>
              <c:strCache>
                <c:ptCount val="1"/>
                <c:pt idx="0">
                  <c:v>Media  Nivel 2</c:v>
                </c:pt>
              </c:strCache>
            </c:strRef>
          </c:tx>
          <c:invertIfNegative val="0"/>
          <c:cat>
            <c:strRef>
              <c:f>'Datos agregados y gráficas '!$B$4:$B$8</c:f>
              <c:strCache>
                <c:ptCount val="5"/>
                <c:pt idx="0">
                  <c:v>Eficacia </c:v>
                </c:pt>
                <c:pt idx="1">
                  <c:v>Eficiencia</c:v>
                </c:pt>
                <c:pt idx="2">
                  <c:v>Sostenibilidad</c:v>
                </c:pt>
                <c:pt idx="3">
                  <c:v>Equidad de género</c:v>
                </c:pt>
                <c:pt idx="4">
                  <c:v>Aprendizajes</c:v>
                </c:pt>
              </c:strCache>
            </c:strRef>
          </c:cat>
          <c:val>
            <c:numRef>
              <c:f>'Datos agregados y gráficas '!$D$4:$D$8</c:f>
              <c:numCache>
                <c:formatCode>0.00</c:formatCode>
                <c:ptCount val="5"/>
                <c:pt idx="0">
                  <c:v>4.4400000000000004</c:v>
                </c:pt>
                <c:pt idx="1">
                  <c:v>4.07</c:v>
                </c:pt>
                <c:pt idx="2">
                  <c:v>4.6100000000000003</c:v>
                </c:pt>
                <c:pt idx="3">
                  <c:v>4.7300000000000004</c:v>
                </c:pt>
                <c:pt idx="4">
                  <c:v>4.6399999999999997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9E-2D4D-B033-B21FE15412A6}"/>
            </c:ext>
          </c:extLst>
        </c:ser>
        <c:ser>
          <c:idx val="2"/>
          <c:order val="2"/>
          <c:tx>
            <c:strRef>
              <c:f>'Datos agregados y gráficas '!$E$3</c:f>
              <c:strCache>
                <c:ptCount val="1"/>
                <c:pt idx="0">
                  <c:v>Media Coords.</c:v>
                </c:pt>
              </c:strCache>
            </c:strRef>
          </c:tx>
          <c:invertIfNegative val="0"/>
          <c:cat>
            <c:strRef>
              <c:f>'Datos agregados y gráficas '!$B$4:$B$8</c:f>
              <c:strCache>
                <c:ptCount val="5"/>
                <c:pt idx="0">
                  <c:v>Eficacia </c:v>
                </c:pt>
                <c:pt idx="1">
                  <c:v>Eficiencia</c:v>
                </c:pt>
                <c:pt idx="2">
                  <c:v>Sostenibilidad</c:v>
                </c:pt>
                <c:pt idx="3">
                  <c:v>Equidad de género</c:v>
                </c:pt>
                <c:pt idx="4">
                  <c:v>Aprendizajes</c:v>
                </c:pt>
              </c:strCache>
            </c:strRef>
          </c:cat>
          <c:val>
            <c:numRef>
              <c:f>'Datos agregados y gráficas '!$E$4:$E$8</c:f>
              <c:numCache>
                <c:formatCode>0.00</c:formatCode>
                <c:ptCount val="5"/>
                <c:pt idx="0">
                  <c:v>4.22</c:v>
                </c:pt>
                <c:pt idx="1">
                  <c:v>3.93</c:v>
                </c:pt>
                <c:pt idx="2">
                  <c:v>4.18</c:v>
                </c:pt>
                <c:pt idx="3">
                  <c:v>4.26</c:v>
                </c:pt>
                <c:pt idx="4">
                  <c:v>4.3600000000000003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9E-2D4D-B033-B21FE15412A6}"/>
            </c:ext>
          </c:extLst>
        </c:ser>
        <c:ser>
          <c:idx val="3"/>
          <c:order val="3"/>
          <c:tx>
            <c:strRef>
              <c:f>'Datos agregados y gráficas '!$F$3</c:f>
              <c:strCache>
                <c:ptCount val="1"/>
                <c:pt idx="0">
                  <c:v>Media proyecto</c:v>
                </c:pt>
              </c:strCache>
            </c:strRef>
          </c:tx>
          <c:invertIfNegative val="0"/>
          <c:cat>
            <c:strRef>
              <c:f>'Datos agregados y gráficas '!$B$4:$B$8</c:f>
              <c:strCache>
                <c:ptCount val="5"/>
                <c:pt idx="0">
                  <c:v>Eficacia </c:v>
                </c:pt>
                <c:pt idx="1">
                  <c:v>Eficiencia</c:v>
                </c:pt>
                <c:pt idx="2">
                  <c:v>Sostenibilidad</c:v>
                </c:pt>
                <c:pt idx="3">
                  <c:v>Equidad de género</c:v>
                </c:pt>
                <c:pt idx="4">
                  <c:v>Aprendizajes</c:v>
                </c:pt>
              </c:strCache>
            </c:strRef>
          </c:cat>
          <c:val>
            <c:numRef>
              <c:f>'Datos agregados y gráficas '!$F$4:$F$8</c:f>
              <c:numCache>
                <c:formatCode>0.00</c:formatCode>
                <c:ptCount val="5"/>
                <c:pt idx="0">
                  <c:v>4.3899999999999997</c:v>
                </c:pt>
                <c:pt idx="1">
                  <c:v>3.98</c:v>
                </c:pt>
                <c:pt idx="2">
                  <c:v>4.41</c:v>
                </c:pt>
                <c:pt idx="3">
                  <c:v>4.5199999999999996</c:v>
                </c:pt>
                <c:pt idx="4">
                  <c:v>4.58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9E-2D4D-B033-B21FE1541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22464"/>
        <c:axId val="34636544"/>
      </c:barChart>
      <c:catAx>
        <c:axId val="3462246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34636544"/>
        <c:crosses val="autoZero"/>
        <c:auto val="1"/>
        <c:lblAlgn val="ctr"/>
        <c:lblOffset val="100"/>
        <c:noMultiLvlLbl val="0"/>
      </c:catAx>
      <c:valAx>
        <c:axId val="34636544"/>
        <c:scaling>
          <c:orientation val="minMax"/>
        </c:scaling>
        <c:delete val="0"/>
        <c:axPos val="b"/>
        <c:majorGridlines/>
        <c:numFmt formatCode="0.00" sourceLinked="1"/>
        <c:majorTickMark val="out"/>
        <c:minorTickMark val="none"/>
        <c:tickLblPos val="nextTo"/>
        <c:crossAx val="3462246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200"/>
          </a:pPr>
          <a:endParaRPr lang="de-D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'Datos agregados y gráficas '!$K$96</c:f>
              <c:strCache>
                <c:ptCount val="1"/>
                <c:pt idx="0">
                  <c:v>Media proyecto</c:v>
                </c:pt>
              </c:strCache>
            </c:strRef>
          </c:tx>
          <c:cat>
            <c:strRef>
              <c:f>'Datos agregados y gráficas '!$J$97:$J$100</c:f>
              <c:strCache>
                <c:ptCount val="4"/>
                <c:pt idx="0">
                  <c:v>Beneficios </c:v>
                </c:pt>
                <c:pt idx="1">
                  <c:v>Efectividad</c:v>
                </c:pt>
                <c:pt idx="2">
                  <c:v>Equidad de género</c:v>
                </c:pt>
                <c:pt idx="3">
                  <c:v>Aprendizajes</c:v>
                </c:pt>
              </c:strCache>
            </c:strRef>
          </c:cat>
          <c:val>
            <c:numRef>
              <c:f>'Datos agregados y gráficas '!$K$97:$K$100</c:f>
              <c:numCache>
                <c:formatCode>0.00</c:formatCode>
                <c:ptCount val="4"/>
                <c:pt idx="0">
                  <c:v>4.9000000000000004</c:v>
                </c:pt>
                <c:pt idx="1">
                  <c:v>4.8600000000000003</c:v>
                </c:pt>
                <c:pt idx="2">
                  <c:v>4.92</c:v>
                </c:pt>
                <c:pt idx="3">
                  <c:v>4.93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69-2E44-96D3-4E24CECF6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452928"/>
        <c:axId val="71454720"/>
      </c:radarChart>
      <c:catAx>
        <c:axId val="7145292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71454720"/>
        <c:crosses val="autoZero"/>
        <c:auto val="1"/>
        <c:lblAlgn val="ctr"/>
        <c:lblOffset val="100"/>
        <c:noMultiLvlLbl val="0"/>
      </c:catAx>
      <c:valAx>
        <c:axId val="7145472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7145292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Media proyecto</a:t>
            </a:r>
          </a:p>
        </c:rich>
      </c:tx>
      <c:layout>
        <c:manualLayout>
          <c:xMode val="edge"/>
          <c:yMode val="edge"/>
          <c:x val="0.33671844521380351"/>
          <c:y val="2.4249210086754892E-2"/>
        </c:manualLayout>
      </c:layout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'Datos agregados y gráficas '!$C$119</c:f>
              <c:strCache>
                <c:ptCount val="1"/>
                <c:pt idx="0">
                  <c:v>Media proyecto</c:v>
                </c:pt>
              </c:strCache>
            </c:strRef>
          </c:tx>
          <c:cat>
            <c:strRef>
              <c:f>'Datos agregados y gráficas '!$B$120:$B$124</c:f>
              <c:strCache>
                <c:ptCount val="5"/>
                <c:pt idx="0">
                  <c:v>Eficacia </c:v>
                </c:pt>
                <c:pt idx="1">
                  <c:v>Eficiencia</c:v>
                </c:pt>
                <c:pt idx="2">
                  <c:v>Sostenibilidad</c:v>
                </c:pt>
                <c:pt idx="3">
                  <c:v>Equidad de género</c:v>
                </c:pt>
                <c:pt idx="4">
                  <c:v>Aprendizajes</c:v>
                </c:pt>
              </c:strCache>
            </c:strRef>
          </c:cat>
          <c:val>
            <c:numRef>
              <c:f>'Datos agregados y gráficas '!$C$120:$C$124</c:f>
              <c:numCache>
                <c:formatCode>0.00</c:formatCode>
                <c:ptCount val="5"/>
                <c:pt idx="0">
                  <c:v>4.3899999999999997</c:v>
                </c:pt>
                <c:pt idx="1">
                  <c:v>3.98</c:v>
                </c:pt>
                <c:pt idx="2">
                  <c:v>4.41</c:v>
                </c:pt>
                <c:pt idx="3">
                  <c:v>4.5199999999999996</c:v>
                </c:pt>
                <c:pt idx="4">
                  <c:v>4.58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3-9C4B-A97D-CA20E2FF3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479296"/>
        <c:axId val="71480832"/>
      </c:radarChart>
      <c:catAx>
        <c:axId val="7147929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71480832"/>
        <c:crosses val="autoZero"/>
        <c:auto val="1"/>
        <c:lblAlgn val="ctr"/>
        <c:lblOffset val="100"/>
        <c:noMultiLvlLbl val="0"/>
      </c:catAx>
      <c:valAx>
        <c:axId val="7148083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714792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Proyecto BASAL 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'Datos agregados y gráficas '!$B$31</c:f>
              <c:strCache>
                <c:ptCount val="1"/>
                <c:pt idx="0">
                  <c:v>Proyecto BASAL </c:v>
                </c:pt>
              </c:strCache>
            </c:strRef>
          </c:tx>
          <c:cat>
            <c:strRef>
              <c:f>'Datos agregados y gráficas '!$C$30:$F$30</c:f>
              <c:strCache>
                <c:ptCount val="4"/>
                <c:pt idx="0">
                  <c:v>Media  Nivel 1</c:v>
                </c:pt>
                <c:pt idx="1">
                  <c:v>Media  Nivel 2</c:v>
                </c:pt>
                <c:pt idx="2">
                  <c:v>Media Coords.</c:v>
                </c:pt>
                <c:pt idx="3">
                  <c:v>Media proyecto</c:v>
                </c:pt>
              </c:strCache>
            </c:strRef>
          </c:cat>
          <c:val>
            <c:numRef>
              <c:f>'Datos agregados y gráficas '!$C$31:$F$31</c:f>
              <c:numCache>
                <c:formatCode>0.00</c:formatCode>
                <c:ptCount val="4"/>
                <c:pt idx="0">
                  <c:v>4.4800000000000004</c:v>
                </c:pt>
                <c:pt idx="1">
                  <c:v>4.47</c:v>
                </c:pt>
                <c:pt idx="2">
                  <c:v>4.1900000000000004</c:v>
                </c:pt>
                <c:pt idx="3">
                  <c:v>4.38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25-D448-A6C3-E1C64E204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656640"/>
        <c:axId val="34658176"/>
      </c:radarChart>
      <c:catAx>
        <c:axId val="3465664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34658176"/>
        <c:crosses val="autoZero"/>
        <c:auto val="1"/>
        <c:lblAlgn val="ctr"/>
        <c:lblOffset val="100"/>
        <c:noMultiLvlLbl val="0"/>
      </c:catAx>
      <c:valAx>
        <c:axId val="3465817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34656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'Datos agregados y gráficas '!$K$3</c:f>
              <c:strCache>
                <c:ptCount val="1"/>
                <c:pt idx="0">
                  <c:v>Media Nivel 1</c:v>
                </c:pt>
              </c:strCache>
            </c:strRef>
          </c:tx>
          <c:invertIfNegative val="0"/>
          <c:cat>
            <c:strRef>
              <c:f>'Datos agregados y gráficas '!$J$4:$J$7</c:f>
              <c:strCache>
                <c:ptCount val="4"/>
                <c:pt idx="0">
                  <c:v>Beneficios </c:v>
                </c:pt>
                <c:pt idx="1">
                  <c:v>Efectividad</c:v>
                </c:pt>
                <c:pt idx="2">
                  <c:v>Equidad de género</c:v>
                </c:pt>
                <c:pt idx="3">
                  <c:v>Aprendizajes</c:v>
                </c:pt>
              </c:strCache>
            </c:strRef>
          </c:cat>
          <c:val>
            <c:numRef>
              <c:f>'Datos agregados y gráficas '!$K$4:$K$7</c:f>
              <c:numCache>
                <c:formatCode>0.00</c:formatCode>
                <c:ptCount val="4"/>
                <c:pt idx="0">
                  <c:v>4.9000000000000004</c:v>
                </c:pt>
                <c:pt idx="1">
                  <c:v>4.84</c:v>
                </c:pt>
                <c:pt idx="2">
                  <c:v>4.91</c:v>
                </c:pt>
                <c:pt idx="3">
                  <c:v>4.91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D-7443-AA9C-49F681042786}"/>
            </c:ext>
          </c:extLst>
        </c:ser>
        <c:ser>
          <c:idx val="1"/>
          <c:order val="1"/>
          <c:tx>
            <c:strRef>
              <c:f>'Datos agregados y gráficas '!$L$3</c:f>
              <c:strCache>
                <c:ptCount val="1"/>
                <c:pt idx="0">
                  <c:v>Media Nivel 2</c:v>
                </c:pt>
              </c:strCache>
            </c:strRef>
          </c:tx>
          <c:invertIfNegative val="0"/>
          <c:cat>
            <c:strRef>
              <c:f>'Datos agregados y gráficas '!$J$4:$J$7</c:f>
              <c:strCache>
                <c:ptCount val="4"/>
                <c:pt idx="0">
                  <c:v>Beneficios </c:v>
                </c:pt>
                <c:pt idx="1">
                  <c:v>Efectividad</c:v>
                </c:pt>
                <c:pt idx="2">
                  <c:v>Equidad de género</c:v>
                </c:pt>
                <c:pt idx="3">
                  <c:v>Aprendizajes</c:v>
                </c:pt>
              </c:strCache>
            </c:strRef>
          </c:cat>
          <c:val>
            <c:numRef>
              <c:f>'Datos agregados y gráficas '!$L$4:$L$7</c:f>
              <c:numCache>
                <c:formatCode>0.00</c:formatCode>
                <c:ptCount val="4"/>
                <c:pt idx="0">
                  <c:v>4.9000000000000004</c:v>
                </c:pt>
                <c:pt idx="1">
                  <c:v>4.88</c:v>
                </c:pt>
                <c:pt idx="2">
                  <c:v>4.93</c:v>
                </c:pt>
                <c:pt idx="3">
                  <c:v>4.95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9D-7443-AA9C-49F681042786}"/>
            </c:ext>
          </c:extLst>
        </c:ser>
        <c:ser>
          <c:idx val="2"/>
          <c:order val="2"/>
          <c:tx>
            <c:strRef>
              <c:f>'Datos agregados y gráficas '!$M$3</c:f>
              <c:strCache>
                <c:ptCount val="1"/>
                <c:pt idx="0">
                  <c:v>Media proyecto</c:v>
                </c:pt>
              </c:strCache>
            </c:strRef>
          </c:tx>
          <c:invertIfNegative val="0"/>
          <c:cat>
            <c:strRef>
              <c:f>'Datos agregados y gráficas '!$J$4:$J$7</c:f>
              <c:strCache>
                <c:ptCount val="4"/>
                <c:pt idx="0">
                  <c:v>Beneficios </c:v>
                </c:pt>
                <c:pt idx="1">
                  <c:v>Efectividad</c:v>
                </c:pt>
                <c:pt idx="2">
                  <c:v>Equidad de género</c:v>
                </c:pt>
                <c:pt idx="3">
                  <c:v>Aprendizajes</c:v>
                </c:pt>
              </c:strCache>
            </c:strRef>
          </c:cat>
          <c:val>
            <c:numRef>
              <c:f>'Datos agregados y gráficas '!$M$4:$M$7</c:f>
              <c:numCache>
                <c:formatCode>0.00</c:formatCode>
                <c:ptCount val="4"/>
                <c:pt idx="0">
                  <c:v>4.9000000000000004</c:v>
                </c:pt>
                <c:pt idx="1">
                  <c:v>4.8600000000000003</c:v>
                </c:pt>
                <c:pt idx="2">
                  <c:v>4.92</c:v>
                </c:pt>
                <c:pt idx="3">
                  <c:v>4.93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9D-7443-AA9C-49F68104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94688"/>
        <c:axId val="52196480"/>
      </c:barChart>
      <c:catAx>
        <c:axId val="521946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52196480"/>
        <c:crosses val="autoZero"/>
        <c:auto val="1"/>
        <c:lblAlgn val="ctr"/>
        <c:lblOffset val="100"/>
        <c:noMultiLvlLbl val="0"/>
      </c:catAx>
      <c:valAx>
        <c:axId val="52196480"/>
        <c:scaling>
          <c:orientation val="minMax"/>
        </c:scaling>
        <c:delete val="0"/>
        <c:axPos val="b"/>
        <c:majorGridlines/>
        <c:numFmt formatCode="0.00" sourceLinked="1"/>
        <c:majorTickMark val="out"/>
        <c:minorTickMark val="none"/>
        <c:tickLblPos val="nextTo"/>
        <c:crossAx val="5219468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400"/>
          </a:pPr>
          <a:endParaRPr lang="de-D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'Datos agregados y gráficas '!$J$28</c:f>
              <c:strCache>
                <c:ptCount val="1"/>
                <c:pt idx="0">
                  <c:v>Proyecto BASAL </c:v>
                </c:pt>
              </c:strCache>
            </c:strRef>
          </c:tx>
          <c:cat>
            <c:strRef>
              <c:f>'Datos agregados y gráficas '!$K$27:$M$27</c:f>
              <c:strCache>
                <c:ptCount val="3"/>
                <c:pt idx="0">
                  <c:v>Media  Nivel 1</c:v>
                </c:pt>
                <c:pt idx="1">
                  <c:v>Media  Nivel 2</c:v>
                </c:pt>
                <c:pt idx="2">
                  <c:v>Media proyecto</c:v>
                </c:pt>
              </c:strCache>
            </c:strRef>
          </c:cat>
          <c:val>
            <c:numRef>
              <c:f>'Datos agregados y gráficas '!$K$28:$M$28</c:f>
              <c:numCache>
                <c:formatCode>0.00</c:formatCode>
                <c:ptCount val="3"/>
                <c:pt idx="0">
                  <c:v>4.88</c:v>
                </c:pt>
                <c:pt idx="1">
                  <c:v>4.91</c:v>
                </c:pt>
                <c:pt idx="2">
                  <c:v>4.8899999999999997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0D-B54D-8C91-ADA403F3A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212480"/>
        <c:axId val="52214016"/>
      </c:radarChart>
      <c:catAx>
        <c:axId val="5221248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52214016"/>
        <c:crosses val="autoZero"/>
        <c:auto val="1"/>
        <c:lblAlgn val="ctr"/>
        <c:lblOffset val="100"/>
        <c:noMultiLvlLbl val="0"/>
      </c:catAx>
      <c:valAx>
        <c:axId val="5221401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522124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Media  Nivel 1</a:t>
            </a:r>
          </a:p>
        </c:rich>
      </c:tx>
      <c:layout>
        <c:manualLayout>
          <c:xMode val="edge"/>
          <c:yMode val="edge"/>
          <c:x val="0.35029891591306678"/>
          <c:y val="3.3939393939393943E-2"/>
        </c:manualLayout>
      </c:layout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'Datos agregados y gráficas '!$C$3</c:f>
              <c:strCache>
                <c:ptCount val="1"/>
                <c:pt idx="0">
                  <c:v>Media  Nivel 1</c:v>
                </c:pt>
              </c:strCache>
            </c:strRef>
          </c:tx>
          <c:cat>
            <c:strRef>
              <c:f>'Datos agregados y gráficas '!$B$4:$B$9</c:f>
              <c:strCache>
                <c:ptCount val="6"/>
                <c:pt idx="0">
                  <c:v>Eficacia </c:v>
                </c:pt>
                <c:pt idx="1">
                  <c:v>Eficiencia</c:v>
                </c:pt>
                <c:pt idx="2">
                  <c:v>Sostenibilidad</c:v>
                </c:pt>
                <c:pt idx="3">
                  <c:v>Equidad de género</c:v>
                </c:pt>
                <c:pt idx="4">
                  <c:v>Aprendizajes</c:v>
                </c:pt>
                <c:pt idx="5">
                  <c:v>Proyecto BASAL </c:v>
                </c:pt>
              </c:strCache>
            </c:strRef>
          </c:cat>
          <c:val>
            <c:numRef>
              <c:f>'Datos agregados y gráficas '!$C$4:$C$9</c:f>
              <c:numCache>
                <c:formatCode>0.00</c:formatCode>
                <c:ptCount val="6"/>
                <c:pt idx="0">
                  <c:v>4.5</c:v>
                </c:pt>
                <c:pt idx="1">
                  <c:v>3.95</c:v>
                </c:pt>
                <c:pt idx="2">
                  <c:v>4.45</c:v>
                </c:pt>
                <c:pt idx="3">
                  <c:v>4.57</c:v>
                </c:pt>
                <c:pt idx="4">
                  <c:v>4.74</c:v>
                </c:pt>
                <c:pt idx="5">
                  <c:v>4.4800000000000004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E0-394D-8336-D211C5020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047808"/>
        <c:axId val="71049600"/>
      </c:radarChart>
      <c:catAx>
        <c:axId val="7104780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71049600"/>
        <c:crosses val="autoZero"/>
        <c:auto val="1"/>
        <c:lblAlgn val="ctr"/>
        <c:lblOffset val="100"/>
        <c:noMultiLvlLbl val="0"/>
      </c:catAx>
      <c:valAx>
        <c:axId val="7104960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710478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Media  Nivel 2</a:t>
            </a:r>
          </a:p>
        </c:rich>
      </c:tx>
      <c:layout>
        <c:manualLayout>
          <c:xMode val="edge"/>
          <c:yMode val="edge"/>
          <c:x val="0.31111254368057795"/>
          <c:y val="4.490748031496062E-2"/>
        </c:manualLayout>
      </c:layout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'Datos agregados y gráficas '!$C$73</c:f>
              <c:strCache>
                <c:ptCount val="1"/>
                <c:pt idx="0">
                  <c:v>Media  Nivel 2</c:v>
                </c:pt>
              </c:strCache>
            </c:strRef>
          </c:tx>
          <c:cat>
            <c:strRef>
              <c:f>'Datos agregados y gráficas '!$B$74:$B$78</c:f>
              <c:strCache>
                <c:ptCount val="5"/>
                <c:pt idx="0">
                  <c:v>Eficacia </c:v>
                </c:pt>
                <c:pt idx="1">
                  <c:v>Eficiencia</c:v>
                </c:pt>
                <c:pt idx="2">
                  <c:v>Sostenibilidad</c:v>
                </c:pt>
                <c:pt idx="3">
                  <c:v>Equidad de género</c:v>
                </c:pt>
                <c:pt idx="4">
                  <c:v>Aprendizajes</c:v>
                </c:pt>
              </c:strCache>
            </c:strRef>
          </c:cat>
          <c:val>
            <c:numRef>
              <c:f>'Datos agregados y gráficas '!$C$74:$C$78</c:f>
              <c:numCache>
                <c:formatCode>0.00</c:formatCode>
                <c:ptCount val="5"/>
                <c:pt idx="0">
                  <c:v>4.4400000000000004</c:v>
                </c:pt>
                <c:pt idx="1">
                  <c:v>4.07</c:v>
                </c:pt>
                <c:pt idx="2">
                  <c:v>4.6100000000000003</c:v>
                </c:pt>
                <c:pt idx="3">
                  <c:v>4.7300000000000004</c:v>
                </c:pt>
                <c:pt idx="4">
                  <c:v>4.6399999999999997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C3-D940-BCEE-FD06D9920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090176"/>
        <c:axId val="71091712"/>
      </c:radarChart>
      <c:catAx>
        <c:axId val="7109017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71091712"/>
        <c:crosses val="autoZero"/>
        <c:auto val="1"/>
        <c:lblAlgn val="ctr"/>
        <c:lblOffset val="100"/>
        <c:noMultiLvlLbl val="0"/>
      </c:catAx>
      <c:valAx>
        <c:axId val="7109171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710901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Media Coords.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'Datos agregados y gráficas '!$C$96</c:f>
              <c:strCache>
                <c:ptCount val="1"/>
                <c:pt idx="0">
                  <c:v>Media Coords.</c:v>
                </c:pt>
              </c:strCache>
            </c:strRef>
          </c:tx>
          <c:cat>
            <c:strRef>
              <c:f>'Datos agregados y gráficas '!$B$97:$B$101</c:f>
              <c:strCache>
                <c:ptCount val="5"/>
                <c:pt idx="1">
                  <c:v>Eficiencia</c:v>
                </c:pt>
                <c:pt idx="2">
                  <c:v>Sostenibilidad</c:v>
                </c:pt>
                <c:pt idx="3">
                  <c:v>Equidad de género</c:v>
                </c:pt>
                <c:pt idx="4">
                  <c:v>Aprendizajes</c:v>
                </c:pt>
              </c:strCache>
            </c:strRef>
          </c:cat>
          <c:val>
            <c:numRef>
              <c:f>'Datos agregados y gráficas '!$C$97:$C$101</c:f>
              <c:numCache>
                <c:formatCode>0.00</c:formatCode>
                <c:ptCount val="5"/>
                <c:pt idx="0">
                  <c:v>4.22</c:v>
                </c:pt>
                <c:pt idx="1">
                  <c:v>3.93</c:v>
                </c:pt>
                <c:pt idx="2">
                  <c:v>4.18</c:v>
                </c:pt>
                <c:pt idx="3">
                  <c:v>4.26</c:v>
                </c:pt>
                <c:pt idx="4">
                  <c:v>4.3600000000000003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35-354C-B42D-1AD8E5F07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112192"/>
        <c:axId val="71113728"/>
      </c:radarChart>
      <c:catAx>
        <c:axId val="7111219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71113728"/>
        <c:crosses val="autoZero"/>
        <c:auto val="1"/>
        <c:lblAlgn val="ctr"/>
        <c:lblOffset val="100"/>
        <c:noMultiLvlLbl val="0"/>
      </c:catAx>
      <c:valAx>
        <c:axId val="7111372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711121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Media Nivel 1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'Datos agregados y gráficas '!$K$48</c:f>
              <c:strCache>
                <c:ptCount val="1"/>
                <c:pt idx="0">
                  <c:v>Media Nivel 1</c:v>
                </c:pt>
              </c:strCache>
            </c:strRef>
          </c:tx>
          <c:cat>
            <c:strRef>
              <c:f>'Datos agregados y gráficas '!$J$49:$J$52</c:f>
              <c:strCache>
                <c:ptCount val="4"/>
                <c:pt idx="0">
                  <c:v>Beneficios </c:v>
                </c:pt>
                <c:pt idx="1">
                  <c:v>Efectividad</c:v>
                </c:pt>
                <c:pt idx="2">
                  <c:v>Equidad de género</c:v>
                </c:pt>
                <c:pt idx="3">
                  <c:v>Aprendizajes</c:v>
                </c:pt>
              </c:strCache>
            </c:strRef>
          </c:cat>
          <c:val>
            <c:numRef>
              <c:f>'Datos agregados y gráficas '!$K$49:$K$52</c:f>
              <c:numCache>
                <c:formatCode>0.00</c:formatCode>
                <c:ptCount val="4"/>
                <c:pt idx="0">
                  <c:v>4.9000000000000004</c:v>
                </c:pt>
                <c:pt idx="1">
                  <c:v>4.84</c:v>
                </c:pt>
                <c:pt idx="2">
                  <c:v>4.91</c:v>
                </c:pt>
                <c:pt idx="3">
                  <c:v>4.91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84-B249-89B9-9F1DCF421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142400"/>
        <c:axId val="71144192"/>
      </c:radarChart>
      <c:catAx>
        <c:axId val="71142400"/>
        <c:scaling>
          <c:orientation val="minMax"/>
        </c:scaling>
        <c:delete val="0"/>
        <c:axPos val="b"/>
        <c:majorGridlines/>
        <c:numFmt formatCode="#,##0_);\(#,##0\)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71144192"/>
        <c:crosses val="autoZero"/>
        <c:auto val="1"/>
        <c:lblAlgn val="ctr"/>
        <c:lblOffset val="100"/>
        <c:noMultiLvlLbl val="0"/>
      </c:catAx>
      <c:valAx>
        <c:axId val="7114419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711424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Media Nivel 2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'Datos agregados y gráficas '!$K$71</c:f>
              <c:strCache>
                <c:ptCount val="1"/>
                <c:pt idx="0">
                  <c:v>Media Nivel 2</c:v>
                </c:pt>
              </c:strCache>
            </c:strRef>
          </c:tx>
          <c:cat>
            <c:strRef>
              <c:f>'Datos agregados y gráficas '!$J$72:$J$75</c:f>
              <c:strCache>
                <c:ptCount val="4"/>
                <c:pt idx="0">
                  <c:v>Beneficios </c:v>
                </c:pt>
                <c:pt idx="1">
                  <c:v>Efectividad</c:v>
                </c:pt>
                <c:pt idx="2">
                  <c:v>Equidad de género</c:v>
                </c:pt>
                <c:pt idx="3">
                  <c:v>Aprendizajes</c:v>
                </c:pt>
              </c:strCache>
            </c:strRef>
          </c:cat>
          <c:val>
            <c:numRef>
              <c:f>'Datos agregados y gráficas '!$K$72:$K$75</c:f>
              <c:numCache>
                <c:formatCode>0.00</c:formatCode>
                <c:ptCount val="4"/>
                <c:pt idx="0">
                  <c:v>4.9000000000000004</c:v>
                </c:pt>
                <c:pt idx="1">
                  <c:v>4.88</c:v>
                </c:pt>
                <c:pt idx="2">
                  <c:v>4.93</c:v>
                </c:pt>
                <c:pt idx="3">
                  <c:v>4.95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9B-4246-99E5-8679DC76D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164672"/>
        <c:axId val="71166208"/>
      </c:radarChart>
      <c:catAx>
        <c:axId val="7116467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71166208"/>
        <c:crosses val="autoZero"/>
        <c:auto val="1"/>
        <c:lblAlgn val="ctr"/>
        <c:lblOffset val="100"/>
        <c:noMultiLvlLbl val="0"/>
      </c:catAx>
      <c:valAx>
        <c:axId val="7116620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711646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11</xdr:row>
      <xdr:rowOff>183905</xdr:rowOff>
    </xdr:from>
    <xdr:to>
      <xdr:col>7</xdr:col>
      <xdr:colOff>0</xdr:colOff>
      <xdr:row>25</xdr:row>
      <xdr:rowOff>180975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533401</xdr:colOff>
      <xdr:row>31</xdr:row>
      <xdr:rowOff>9524</xdr:rowOff>
    </xdr:from>
    <xdr:to>
      <xdr:col>6</xdr:col>
      <xdr:colOff>485775</xdr:colOff>
      <xdr:row>44</xdr:row>
      <xdr:rowOff>190499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</xdr:colOff>
      <xdr:row>11</xdr:row>
      <xdr:rowOff>0</xdr:rowOff>
    </xdr:from>
    <xdr:to>
      <xdr:col>14</xdr:col>
      <xdr:colOff>1</xdr:colOff>
      <xdr:row>22</xdr:row>
      <xdr:rowOff>57150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28</xdr:row>
      <xdr:rowOff>5129</xdr:rowOff>
    </xdr:from>
    <xdr:to>
      <xdr:col>13</xdr:col>
      <xdr:colOff>942975</xdr:colOff>
      <xdr:row>43</xdr:row>
      <xdr:rowOff>9525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54</xdr:row>
      <xdr:rowOff>0</xdr:rowOff>
    </xdr:from>
    <xdr:to>
      <xdr:col>6</xdr:col>
      <xdr:colOff>504824</xdr:colOff>
      <xdr:row>70</xdr:row>
      <xdr:rowOff>114299</xdr:rowOff>
    </xdr:to>
    <xdr:graphicFrame macro="">
      <xdr:nvGraphicFramePr>
        <xdr:cNvPr id="16" name="15 Gráfico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9525</xdr:colOff>
      <xdr:row>79</xdr:row>
      <xdr:rowOff>9525</xdr:rowOff>
    </xdr:from>
    <xdr:to>
      <xdr:col>7</xdr:col>
      <xdr:colOff>38100</xdr:colOff>
      <xdr:row>92</xdr:row>
      <xdr:rowOff>142875</xdr:rowOff>
    </xdr:to>
    <xdr:graphicFrame macro="">
      <xdr:nvGraphicFramePr>
        <xdr:cNvPr id="18" name="17 Gráfico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101</xdr:row>
      <xdr:rowOff>180976</xdr:rowOff>
    </xdr:from>
    <xdr:to>
      <xdr:col>7</xdr:col>
      <xdr:colOff>0</xdr:colOff>
      <xdr:row>116</xdr:row>
      <xdr:rowOff>9526</xdr:rowOff>
    </xdr:to>
    <xdr:graphicFrame macro="">
      <xdr:nvGraphicFramePr>
        <xdr:cNvPr id="21" name="20 Gráfico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714374</xdr:colOff>
      <xdr:row>54</xdr:row>
      <xdr:rowOff>0</xdr:rowOff>
    </xdr:from>
    <xdr:to>
      <xdr:col>13</xdr:col>
      <xdr:colOff>838200</xdr:colOff>
      <xdr:row>69</xdr:row>
      <xdr:rowOff>180975</xdr:rowOff>
    </xdr:to>
    <xdr:graphicFrame macro="">
      <xdr:nvGraphicFramePr>
        <xdr:cNvPr id="22" name="21 Gráfico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9525</xdr:colOff>
      <xdr:row>76</xdr:row>
      <xdr:rowOff>9524</xdr:rowOff>
    </xdr:from>
    <xdr:to>
      <xdr:col>13</xdr:col>
      <xdr:colOff>942974</xdr:colOff>
      <xdr:row>91</xdr:row>
      <xdr:rowOff>171450</xdr:rowOff>
    </xdr:to>
    <xdr:graphicFrame macro="">
      <xdr:nvGraphicFramePr>
        <xdr:cNvPr id="23" name="22 Gráfico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9524</xdr:colOff>
      <xdr:row>100</xdr:row>
      <xdr:rowOff>190499</xdr:rowOff>
    </xdr:from>
    <xdr:to>
      <xdr:col>13</xdr:col>
      <xdr:colOff>876299</xdr:colOff>
      <xdr:row>117</xdr:row>
      <xdr:rowOff>180975</xdr:rowOff>
    </xdr:to>
    <xdr:graphicFrame macro="">
      <xdr:nvGraphicFramePr>
        <xdr:cNvPr id="24" name="23 Gráfico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124</xdr:row>
      <xdr:rowOff>191232</xdr:rowOff>
    </xdr:from>
    <xdr:to>
      <xdr:col>7</xdr:col>
      <xdr:colOff>28575</xdr:colOff>
      <xdr:row>138</xdr:row>
      <xdr:rowOff>180974</xdr:rowOff>
    </xdr:to>
    <xdr:graphicFrame macro="">
      <xdr:nvGraphicFramePr>
        <xdr:cNvPr id="25" name="24 Gráfico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C178"/>
  <sheetViews>
    <sheetView tabSelected="1" topLeftCell="A166" zoomScale="90" zoomScaleNormal="90" workbookViewId="0">
      <selection activeCell="H112" sqref="H112"/>
    </sheetView>
  </sheetViews>
  <sheetFormatPr defaultColWidth="10.81640625" defaultRowHeight="14.5" x14ac:dyDescent="0.35"/>
  <cols>
    <col min="1" max="1" width="5.453125" style="53" customWidth="1"/>
    <col min="2" max="2" width="51" customWidth="1"/>
    <col min="3" max="3" width="12.1796875" style="31" customWidth="1"/>
    <col min="4" max="4" width="14.81640625" style="31" customWidth="1"/>
    <col min="5" max="5" width="13.81640625" style="31" customWidth="1"/>
    <col min="6" max="6" width="13.6328125" style="84" customWidth="1"/>
    <col min="7" max="7" width="13.1796875" style="31" customWidth="1"/>
    <col min="8" max="8" width="13" style="31" customWidth="1"/>
    <col min="9" max="9" width="12.81640625" style="31" customWidth="1"/>
    <col min="10" max="10" width="12.453125" style="51" customWidth="1"/>
    <col min="11" max="11" width="13" style="31" customWidth="1"/>
    <col min="12" max="12" width="12.6328125" style="31" customWidth="1"/>
    <col min="13" max="13" width="13.36328125" style="51" customWidth="1"/>
    <col min="14" max="14" width="14" customWidth="1"/>
    <col min="15" max="15" width="13.6328125" style="31" customWidth="1"/>
    <col min="16" max="16" width="13.1796875" style="9" customWidth="1"/>
    <col min="17" max="17" width="17.81640625" style="9" customWidth="1"/>
    <col min="18" max="18" width="13.453125" customWidth="1"/>
    <col min="19" max="19" width="21" style="31" customWidth="1"/>
    <col min="20" max="20" width="17.81640625" style="31" customWidth="1"/>
    <col min="21" max="21" width="17.6328125" style="31" customWidth="1"/>
    <col min="22" max="23" width="19.1796875" style="31" customWidth="1"/>
    <col min="24" max="24" width="18.453125" style="31" customWidth="1"/>
    <col min="25" max="25" width="17.81640625" style="31" customWidth="1"/>
    <col min="26" max="26" width="20.1796875" style="31" customWidth="1"/>
    <col min="27" max="27" width="20.453125" style="31" customWidth="1"/>
    <col min="28" max="28" width="11.453125" style="31" customWidth="1"/>
    <col min="29" max="29" width="17.81640625" style="9" customWidth="1"/>
    <col min="30" max="30" width="19.453125" style="9" customWidth="1"/>
    <col min="31" max="31" width="17.6328125" style="9" customWidth="1"/>
    <col min="32" max="32" width="18" style="9" customWidth="1"/>
    <col min="33" max="37" width="17.81640625" style="9" customWidth="1"/>
    <col min="38" max="38" width="17" style="31" customWidth="1"/>
    <col min="39" max="39" width="17.81640625" style="9" customWidth="1"/>
    <col min="40" max="40" width="16.36328125" style="9" customWidth="1"/>
    <col min="41" max="41" width="14.6328125" style="9" customWidth="1"/>
    <col min="42" max="42" width="13.453125" customWidth="1"/>
    <col min="43" max="43" width="11.453125" style="9" customWidth="1"/>
    <col min="44" max="44" width="12" style="84" customWidth="1"/>
    <col min="45" max="45" width="11.81640625" style="84" customWidth="1"/>
    <col min="46" max="46" width="12.81640625" customWidth="1"/>
    <col min="47" max="47" width="13.453125" style="31" customWidth="1"/>
    <col min="48" max="48" width="13" style="31" customWidth="1"/>
    <col min="49" max="49" width="14.1796875" style="31" customWidth="1"/>
    <col min="50" max="50" width="11.36328125" customWidth="1"/>
    <col min="51" max="51" width="12.81640625" customWidth="1"/>
    <col min="52" max="52" width="12.1796875" customWidth="1"/>
    <col min="53" max="53" width="13.6328125" customWidth="1"/>
    <col min="54" max="54" width="13.81640625" customWidth="1"/>
    <col min="55" max="55" width="16.36328125" style="31" customWidth="1"/>
    <col min="56" max="56" width="12.6328125" style="31" customWidth="1"/>
    <col min="57" max="57" width="14.36328125" customWidth="1"/>
    <col min="58" max="58" width="14.81640625" style="95" customWidth="1"/>
  </cols>
  <sheetData>
    <row r="1" spans="1:59" s="324" customFormat="1" ht="23.5" x14ac:dyDescent="0.55000000000000004">
      <c r="A1" s="323"/>
      <c r="B1" s="326" t="s">
        <v>389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  <c r="AD1" s="326"/>
      <c r="AE1" s="326"/>
      <c r="AF1" s="326"/>
      <c r="AG1" s="326"/>
      <c r="AH1" s="326"/>
      <c r="AI1" s="326"/>
      <c r="AJ1" s="326"/>
      <c r="AK1" s="326"/>
      <c r="AL1" s="326"/>
      <c r="AM1" s="326"/>
      <c r="AN1" s="326"/>
      <c r="AO1" s="326"/>
      <c r="AP1" s="326"/>
      <c r="AQ1" s="326"/>
      <c r="AR1" s="326"/>
      <c r="AS1" s="326"/>
      <c r="AT1" s="326"/>
      <c r="AU1" s="326"/>
      <c r="AV1" s="326"/>
      <c r="AW1" s="326"/>
      <c r="AX1" s="326"/>
      <c r="AY1" s="326"/>
      <c r="AZ1" s="326"/>
      <c r="BA1" s="326"/>
      <c r="BB1" s="326"/>
      <c r="BC1" s="326"/>
      <c r="BD1" s="326"/>
      <c r="BE1" s="326"/>
      <c r="BF1" s="326"/>
      <c r="BG1" s="326"/>
    </row>
    <row r="2" spans="1:59" x14ac:dyDescent="0.35">
      <c r="B2" s="21"/>
      <c r="C2" s="21">
        <v>1</v>
      </c>
      <c r="D2" s="21">
        <v>2</v>
      </c>
      <c r="E2" s="21">
        <v>3</v>
      </c>
      <c r="F2" s="21">
        <v>4</v>
      </c>
      <c r="G2" s="21">
        <v>5</v>
      </c>
      <c r="H2" s="21">
        <v>6</v>
      </c>
      <c r="I2" s="21">
        <v>7</v>
      </c>
      <c r="J2" s="21">
        <v>8</v>
      </c>
      <c r="K2" s="21">
        <v>9</v>
      </c>
      <c r="L2" s="21">
        <v>10</v>
      </c>
      <c r="M2" s="21">
        <v>11</v>
      </c>
      <c r="N2" s="21">
        <v>12</v>
      </c>
      <c r="O2" s="21">
        <v>13</v>
      </c>
      <c r="P2" s="21">
        <v>14</v>
      </c>
      <c r="Q2" s="21">
        <v>15</v>
      </c>
      <c r="R2" s="21"/>
      <c r="S2" s="21">
        <v>16</v>
      </c>
      <c r="T2" s="21">
        <v>17</v>
      </c>
      <c r="U2" s="21">
        <v>18</v>
      </c>
      <c r="V2" s="21">
        <v>19</v>
      </c>
      <c r="W2" s="21">
        <v>20</v>
      </c>
      <c r="X2" s="21">
        <v>21</v>
      </c>
      <c r="Y2" s="21">
        <v>22</v>
      </c>
      <c r="Z2" s="21">
        <v>23</v>
      </c>
      <c r="AA2" s="21">
        <v>24</v>
      </c>
      <c r="AB2" s="21">
        <v>25</v>
      </c>
      <c r="AC2" s="21">
        <v>29</v>
      </c>
      <c r="AD2" s="21">
        <v>27</v>
      </c>
      <c r="AE2" s="21">
        <v>38</v>
      </c>
      <c r="AF2" s="21">
        <v>26</v>
      </c>
      <c r="AG2" s="21">
        <v>30</v>
      </c>
      <c r="AH2" s="21">
        <v>31</v>
      </c>
      <c r="AI2" s="21">
        <v>32</v>
      </c>
      <c r="AJ2" s="21">
        <v>34</v>
      </c>
      <c r="AK2" s="21">
        <v>35</v>
      </c>
      <c r="AL2" s="21">
        <v>36</v>
      </c>
      <c r="AM2" s="21">
        <v>33</v>
      </c>
      <c r="AN2" s="21">
        <v>37</v>
      </c>
      <c r="AO2" s="21">
        <v>38</v>
      </c>
      <c r="AP2" s="21"/>
      <c r="AQ2" s="21">
        <v>39</v>
      </c>
      <c r="AR2" s="21">
        <v>40</v>
      </c>
      <c r="AS2" s="21">
        <v>41</v>
      </c>
      <c r="AT2" s="21">
        <v>42</v>
      </c>
      <c r="AU2" s="21">
        <v>43</v>
      </c>
      <c r="AV2" s="21">
        <v>44</v>
      </c>
      <c r="AW2" s="21">
        <v>45</v>
      </c>
      <c r="AX2" s="21">
        <v>46</v>
      </c>
      <c r="AY2" s="21">
        <v>47</v>
      </c>
      <c r="AZ2" s="21">
        <v>48</v>
      </c>
      <c r="BA2" s="21">
        <v>49</v>
      </c>
      <c r="BB2" s="21">
        <v>50</v>
      </c>
      <c r="BC2" s="21">
        <v>51</v>
      </c>
      <c r="BD2" s="21">
        <v>52</v>
      </c>
      <c r="BE2" s="21"/>
      <c r="BF2" s="21"/>
      <c r="BG2" s="21"/>
    </row>
    <row r="3" spans="1:59" s="31" customFormat="1" x14ac:dyDescent="0.35">
      <c r="A3" s="53"/>
      <c r="B3" s="35"/>
      <c r="C3" s="35"/>
      <c r="D3" s="35"/>
      <c r="E3" s="35" t="s">
        <v>334</v>
      </c>
      <c r="F3" s="35"/>
      <c r="G3" s="35"/>
      <c r="H3" s="35"/>
      <c r="I3" s="35"/>
      <c r="J3" s="35"/>
      <c r="K3" s="35"/>
      <c r="L3" s="35"/>
      <c r="M3" s="35"/>
      <c r="N3" s="35"/>
      <c r="O3" s="35"/>
      <c r="P3" s="35" t="s">
        <v>223</v>
      </c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 t="s">
        <v>214</v>
      </c>
      <c r="AC3" s="35"/>
      <c r="AD3" s="35"/>
      <c r="AE3" s="35"/>
      <c r="AF3" s="35" t="s">
        <v>215</v>
      </c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 t="s">
        <v>215</v>
      </c>
      <c r="AR3" s="35"/>
      <c r="AS3" s="35"/>
      <c r="AT3" s="35"/>
      <c r="AU3" s="35"/>
      <c r="AV3" s="35"/>
      <c r="AW3" s="35"/>
      <c r="AX3" s="35"/>
      <c r="AY3" s="35" t="s">
        <v>209</v>
      </c>
      <c r="AZ3" s="35" t="s">
        <v>210</v>
      </c>
      <c r="BA3" s="35" t="s">
        <v>211</v>
      </c>
      <c r="BB3" s="35" t="s">
        <v>212</v>
      </c>
      <c r="BC3" s="35" t="s">
        <v>213</v>
      </c>
      <c r="BD3" s="35" t="s">
        <v>214</v>
      </c>
      <c r="BE3" s="35"/>
      <c r="BF3" s="35"/>
      <c r="BG3" s="35"/>
    </row>
    <row r="4" spans="1:59" ht="18" x14ac:dyDescent="0.35">
      <c r="B4" s="86"/>
      <c r="C4" s="34" t="s">
        <v>277</v>
      </c>
      <c r="D4" s="33" t="s">
        <v>281</v>
      </c>
      <c r="E4" s="34" t="s">
        <v>286</v>
      </c>
      <c r="F4" s="33" t="s">
        <v>285</v>
      </c>
      <c r="G4" s="74" t="s">
        <v>290</v>
      </c>
      <c r="H4" s="55" t="s">
        <v>234</v>
      </c>
      <c r="I4" s="34" t="s">
        <v>299</v>
      </c>
      <c r="J4" s="34" t="s">
        <v>300</v>
      </c>
      <c r="K4" s="34" t="s">
        <v>301</v>
      </c>
      <c r="L4" s="74" t="s">
        <v>302</v>
      </c>
      <c r="M4" s="34" t="s">
        <v>303</v>
      </c>
      <c r="N4" s="34" t="s">
        <v>305</v>
      </c>
      <c r="O4" s="74" t="s">
        <v>306</v>
      </c>
      <c r="P4" s="33" t="s">
        <v>224</v>
      </c>
      <c r="Q4" s="54" t="s">
        <v>236</v>
      </c>
      <c r="R4" s="33" t="s">
        <v>375</v>
      </c>
      <c r="S4" s="33" t="s">
        <v>279</v>
      </c>
      <c r="T4" s="33" t="s">
        <v>282</v>
      </c>
      <c r="U4" s="33" t="s">
        <v>270</v>
      </c>
      <c r="V4" s="34" t="s">
        <v>278</v>
      </c>
      <c r="W4" s="33" t="s">
        <v>272</v>
      </c>
      <c r="X4" s="33" t="s">
        <v>274</v>
      </c>
      <c r="Y4" s="34" t="s">
        <v>295</v>
      </c>
      <c r="Z4" s="34" t="s">
        <v>296</v>
      </c>
      <c r="AA4" s="34" t="s">
        <v>298</v>
      </c>
      <c r="AB4" s="34" t="s">
        <v>216</v>
      </c>
      <c r="AC4" s="55" t="s">
        <v>237</v>
      </c>
      <c r="AD4" s="55" t="s">
        <v>333</v>
      </c>
      <c r="AE4" s="55" t="s">
        <v>230</v>
      </c>
      <c r="AF4" s="33" t="s">
        <v>222</v>
      </c>
      <c r="AG4" s="55" t="s">
        <v>314</v>
      </c>
      <c r="AH4" s="55" t="s">
        <v>318</v>
      </c>
      <c r="AI4" s="55" t="s">
        <v>319</v>
      </c>
      <c r="AJ4" s="55" t="s">
        <v>322</v>
      </c>
      <c r="AK4" s="55" t="s">
        <v>323</v>
      </c>
      <c r="AL4" s="34" t="s">
        <v>304</v>
      </c>
      <c r="AM4" s="55" t="s">
        <v>320</v>
      </c>
      <c r="AN4" s="55" t="s">
        <v>231</v>
      </c>
      <c r="AO4" s="55" t="s">
        <v>232</v>
      </c>
      <c r="AP4" s="34" t="s">
        <v>361</v>
      </c>
      <c r="AQ4" s="34" t="s">
        <v>367</v>
      </c>
      <c r="AR4" s="34" t="s">
        <v>265</v>
      </c>
      <c r="AS4" s="34" t="s">
        <v>264</v>
      </c>
      <c r="AT4" s="34" t="s">
        <v>267</v>
      </c>
      <c r="AU4" s="33" t="s">
        <v>268</v>
      </c>
      <c r="AV4" s="33" t="s">
        <v>368</v>
      </c>
      <c r="AW4" s="33" t="s">
        <v>269</v>
      </c>
      <c r="AX4" s="74" t="s">
        <v>362</v>
      </c>
      <c r="AY4" s="74" t="s">
        <v>363</v>
      </c>
      <c r="AZ4" s="74" t="s">
        <v>364</v>
      </c>
      <c r="BA4" s="74" t="s">
        <v>365</v>
      </c>
      <c r="BB4" s="74" t="s">
        <v>366</v>
      </c>
      <c r="BC4" s="32" t="s">
        <v>369</v>
      </c>
      <c r="BD4" s="33" t="s">
        <v>370</v>
      </c>
      <c r="BE4" s="33" t="s">
        <v>371</v>
      </c>
      <c r="BF4" s="33" t="s">
        <v>360</v>
      </c>
      <c r="BG4" s="290" t="s">
        <v>357</v>
      </c>
    </row>
    <row r="5" spans="1:59" x14ac:dyDescent="0.35">
      <c r="B5" s="87" t="s">
        <v>184</v>
      </c>
      <c r="C5" s="92" t="s">
        <v>280</v>
      </c>
      <c r="D5" s="92" t="s">
        <v>280</v>
      </c>
      <c r="E5" s="22" t="s">
        <v>185</v>
      </c>
      <c r="F5" s="22" t="s">
        <v>288</v>
      </c>
      <c r="G5" s="22" t="s">
        <v>288</v>
      </c>
      <c r="H5" s="16" t="s">
        <v>185</v>
      </c>
      <c r="I5" s="22" t="s">
        <v>185</v>
      </c>
      <c r="J5" s="22" t="s">
        <v>185</v>
      </c>
      <c r="K5" s="22" t="s">
        <v>185</v>
      </c>
      <c r="L5" s="18" t="s">
        <v>280</v>
      </c>
      <c r="M5" s="22" t="s">
        <v>185</v>
      </c>
      <c r="N5" s="92" t="s">
        <v>280</v>
      </c>
      <c r="O5" s="96" t="s">
        <v>280</v>
      </c>
      <c r="P5" s="48" t="s">
        <v>185</v>
      </c>
      <c r="Q5" s="48" t="s">
        <v>185</v>
      </c>
      <c r="R5" s="208"/>
      <c r="S5" s="92" t="s">
        <v>280</v>
      </c>
      <c r="T5" s="92" t="s">
        <v>280</v>
      </c>
      <c r="U5" s="22" t="s">
        <v>185</v>
      </c>
      <c r="V5" s="92" t="s">
        <v>280</v>
      </c>
      <c r="W5" s="22" t="s">
        <v>185</v>
      </c>
      <c r="X5" s="22" t="s">
        <v>193</v>
      </c>
      <c r="Y5" s="22" t="s">
        <v>185</v>
      </c>
      <c r="Z5" s="22" t="s">
        <v>280</v>
      </c>
      <c r="AA5" s="22" t="s">
        <v>280</v>
      </c>
      <c r="AB5" s="48" t="s">
        <v>193</v>
      </c>
      <c r="AC5" s="48" t="s">
        <v>185</v>
      </c>
      <c r="AD5" s="16" t="s">
        <v>185</v>
      </c>
      <c r="AE5" s="16" t="s">
        <v>185</v>
      </c>
      <c r="AF5" s="48" t="s">
        <v>185</v>
      </c>
      <c r="AG5" s="48" t="s">
        <v>185</v>
      </c>
      <c r="AH5" s="18" t="s">
        <v>185</v>
      </c>
      <c r="AI5" s="100" t="s">
        <v>185</v>
      </c>
      <c r="AJ5" s="18" t="s">
        <v>280</v>
      </c>
      <c r="AK5" s="18" t="s">
        <v>280</v>
      </c>
      <c r="AL5" s="22" t="s">
        <v>185</v>
      </c>
      <c r="AM5" s="48" t="s">
        <v>321</v>
      </c>
      <c r="AN5" s="16" t="s">
        <v>185</v>
      </c>
      <c r="AO5" s="16" t="s">
        <v>185</v>
      </c>
      <c r="AP5" s="208"/>
      <c r="AQ5" s="52" t="s">
        <v>185</v>
      </c>
      <c r="AR5" s="22" t="s">
        <v>150</v>
      </c>
      <c r="AS5" s="22" t="s">
        <v>193</v>
      </c>
      <c r="AT5" s="18" t="s">
        <v>185</v>
      </c>
      <c r="AU5" s="22" t="s">
        <v>185</v>
      </c>
      <c r="AV5" s="16" t="s">
        <v>185</v>
      </c>
      <c r="AW5" s="22" t="s">
        <v>185</v>
      </c>
      <c r="AX5" s="48" t="s">
        <v>185</v>
      </c>
      <c r="AY5" s="48" t="s">
        <v>185</v>
      </c>
      <c r="AZ5" s="48" t="s">
        <v>193</v>
      </c>
      <c r="BA5" s="48" t="s">
        <v>185</v>
      </c>
      <c r="BB5" s="48" t="s">
        <v>193</v>
      </c>
      <c r="BC5" s="15" t="s">
        <v>185</v>
      </c>
      <c r="BD5" s="52" t="s">
        <v>185</v>
      </c>
      <c r="BE5" s="251"/>
      <c r="BF5" s="257"/>
      <c r="BG5" s="257"/>
    </row>
    <row r="6" spans="1:59" x14ac:dyDescent="0.35">
      <c r="B6" s="87" t="s">
        <v>154</v>
      </c>
      <c r="C6" s="22" t="s">
        <v>190</v>
      </c>
      <c r="D6" s="22" t="s">
        <v>190</v>
      </c>
      <c r="E6" s="16" t="s">
        <v>187</v>
      </c>
      <c r="F6" s="16" t="s">
        <v>187</v>
      </c>
      <c r="G6" s="16" t="s">
        <v>187</v>
      </c>
      <c r="H6" s="57" t="s">
        <v>190</v>
      </c>
      <c r="I6" s="16" t="s">
        <v>190</v>
      </c>
      <c r="J6" s="16" t="s">
        <v>187</v>
      </c>
      <c r="K6" s="16" t="s">
        <v>190</v>
      </c>
      <c r="L6" s="48" t="s">
        <v>190</v>
      </c>
      <c r="M6" s="22" t="s">
        <v>190</v>
      </c>
      <c r="N6" s="16" t="s">
        <v>187</v>
      </c>
      <c r="O6" s="48" t="s">
        <v>187</v>
      </c>
      <c r="P6" s="48" t="s">
        <v>187</v>
      </c>
      <c r="Q6" s="18" t="s">
        <v>187</v>
      </c>
      <c r="R6" s="208"/>
      <c r="S6" s="22" t="s">
        <v>190</v>
      </c>
      <c r="T6" s="16" t="s">
        <v>187</v>
      </c>
      <c r="U6" s="16" t="s">
        <v>187</v>
      </c>
      <c r="V6" s="22" t="s">
        <v>190</v>
      </c>
      <c r="W6" s="16" t="s">
        <v>187</v>
      </c>
      <c r="X6" s="16" t="s">
        <v>187</v>
      </c>
      <c r="Y6" s="16" t="s">
        <v>187</v>
      </c>
      <c r="Z6" s="16" t="s">
        <v>190</v>
      </c>
      <c r="AA6" s="16" t="s">
        <v>187</v>
      </c>
      <c r="AB6" s="48" t="s">
        <v>187</v>
      </c>
      <c r="AC6" s="18" t="s">
        <v>187</v>
      </c>
      <c r="AD6" s="22" t="s">
        <v>187</v>
      </c>
      <c r="AE6" s="22" t="s">
        <v>187</v>
      </c>
      <c r="AF6" s="48" t="s">
        <v>187</v>
      </c>
      <c r="AG6" s="18" t="s">
        <v>187</v>
      </c>
      <c r="AH6" s="52" t="s">
        <v>187</v>
      </c>
      <c r="AI6" s="101" t="s">
        <v>187</v>
      </c>
      <c r="AJ6" s="18" t="s">
        <v>187</v>
      </c>
      <c r="AK6" s="18" t="s">
        <v>187</v>
      </c>
      <c r="AL6" s="22" t="s">
        <v>190</v>
      </c>
      <c r="AM6" s="57" t="s">
        <v>190</v>
      </c>
      <c r="AN6" s="22" t="s">
        <v>187</v>
      </c>
      <c r="AO6" s="57" t="s">
        <v>190</v>
      </c>
      <c r="AP6" s="208"/>
      <c r="AQ6" s="48" t="s">
        <v>187</v>
      </c>
      <c r="AR6" s="16" t="s">
        <v>187</v>
      </c>
      <c r="AS6" s="16" t="s">
        <v>187</v>
      </c>
      <c r="AT6" s="16" t="s">
        <v>187</v>
      </c>
      <c r="AU6" s="16" t="s">
        <v>187</v>
      </c>
      <c r="AV6" s="22" t="s">
        <v>187</v>
      </c>
      <c r="AW6" s="16" t="s">
        <v>187</v>
      </c>
      <c r="AX6" s="48" t="s">
        <v>187</v>
      </c>
      <c r="AY6" s="48" t="s">
        <v>190</v>
      </c>
      <c r="AZ6" s="48" t="s">
        <v>190</v>
      </c>
      <c r="BA6" s="48" t="s">
        <v>190</v>
      </c>
      <c r="BB6" s="48" t="s">
        <v>187</v>
      </c>
      <c r="BC6" s="15" t="s">
        <v>190</v>
      </c>
      <c r="BD6" s="73" t="s">
        <v>190</v>
      </c>
      <c r="BE6" s="251"/>
      <c r="BF6" s="257"/>
      <c r="BG6" s="257"/>
    </row>
    <row r="7" spans="1:59" x14ac:dyDescent="0.35">
      <c r="B7" s="87" t="s">
        <v>186</v>
      </c>
      <c r="C7" s="16" t="s">
        <v>275</v>
      </c>
      <c r="D7" s="16" t="s">
        <v>275</v>
      </c>
      <c r="E7" s="16" t="s">
        <v>229</v>
      </c>
      <c r="F7" s="16" t="s">
        <v>229</v>
      </c>
      <c r="G7" s="16" t="s">
        <v>150</v>
      </c>
      <c r="H7" s="16"/>
      <c r="I7" s="16"/>
      <c r="J7" s="16" t="s">
        <v>275</v>
      </c>
      <c r="K7" s="16"/>
      <c r="L7" s="48"/>
      <c r="M7" s="16" t="s">
        <v>229</v>
      </c>
      <c r="N7" s="31"/>
      <c r="O7" s="51"/>
      <c r="P7" s="48"/>
      <c r="Q7" s="48" t="s">
        <v>229</v>
      </c>
      <c r="R7" s="208"/>
      <c r="S7" s="16" t="s">
        <v>275</v>
      </c>
      <c r="T7" s="16" t="s">
        <v>283</v>
      </c>
      <c r="U7" s="16" t="s">
        <v>150</v>
      </c>
      <c r="V7" s="16" t="s">
        <v>275</v>
      </c>
      <c r="W7" s="16" t="s">
        <v>150</v>
      </c>
      <c r="X7" s="16" t="s">
        <v>150</v>
      </c>
      <c r="Y7" s="16" t="s">
        <v>229</v>
      </c>
      <c r="Z7" s="16" t="s">
        <v>150</v>
      </c>
      <c r="AA7" s="16" t="s">
        <v>150</v>
      </c>
      <c r="AB7" s="3"/>
      <c r="AC7" s="48" t="s">
        <v>229</v>
      </c>
      <c r="AD7" s="16" t="s">
        <v>283</v>
      </c>
      <c r="AE7" s="16"/>
      <c r="AF7" s="48"/>
      <c r="AG7" s="48" t="s">
        <v>315</v>
      </c>
      <c r="AH7" s="48" t="s">
        <v>316</v>
      </c>
      <c r="AI7" s="48" t="s">
        <v>317</v>
      </c>
      <c r="AJ7" s="16" t="s">
        <v>283</v>
      </c>
      <c r="AK7" s="16" t="s">
        <v>283</v>
      </c>
      <c r="AL7" s="16" t="s">
        <v>229</v>
      </c>
      <c r="AM7" s="16" t="s">
        <v>150</v>
      </c>
      <c r="AN7" s="16"/>
      <c r="AO7" s="16"/>
      <c r="AP7" s="208"/>
      <c r="AQ7" s="48" t="s">
        <v>191</v>
      </c>
      <c r="AR7" s="16" t="s">
        <v>191</v>
      </c>
      <c r="AS7" s="16" t="s">
        <v>191</v>
      </c>
      <c r="AT7" s="16" t="s">
        <v>191</v>
      </c>
      <c r="AU7" s="16" t="s">
        <v>191</v>
      </c>
      <c r="AV7" s="16" t="s">
        <v>233</v>
      </c>
      <c r="AW7" s="16" t="s">
        <v>233</v>
      </c>
      <c r="AX7" s="48" t="s">
        <v>150</v>
      </c>
      <c r="AY7" s="48" t="s">
        <v>191</v>
      </c>
      <c r="AZ7" s="48" t="s">
        <v>150</v>
      </c>
      <c r="BA7" s="48" t="s">
        <v>195</v>
      </c>
      <c r="BB7" s="48" t="s">
        <v>197</v>
      </c>
      <c r="BC7" s="13" t="s">
        <v>150</v>
      </c>
      <c r="BD7" s="52" t="s">
        <v>208</v>
      </c>
      <c r="BE7" s="251"/>
      <c r="BF7" s="257"/>
      <c r="BG7" s="257"/>
    </row>
    <row r="8" spans="1:59" x14ac:dyDescent="0.35">
      <c r="B8" s="151" t="s">
        <v>188</v>
      </c>
      <c r="C8" s="142" t="s">
        <v>276</v>
      </c>
      <c r="D8" s="142" t="s">
        <v>276</v>
      </c>
      <c r="E8" s="142" t="s">
        <v>289</v>
      </c>
      <c r="F8" s="142" t="s">
        <v>256</v>
      </c>
      <c r="G8" s="142" t="s">
        <v>289</v>
      </c>
      <c r="H8" s="142" t="s">
        <v>235</v>
      </c>
      <c r="I8" s="142" t="s">
        <v>235</v>
      </c>
      <c r="J8" s="142" t="s">
        <v>235</v>
      </c>
      <c r="K8" s="142" t="s">
        <v>235</v>
      </c>
      <c r="L8" s="143" t="s">
        <v>235</v>
      </c>
      <c r="M8" s="152" t="s">
        <v>235</v>
      </c>
      <c r="N8" s="152" t="s">
        <v>235</v>
      </c>
      <c r="O8" s="143" t="s">
        <v>235</v>
      </c>
      <c r="P8" s="144" t="s">
        <v>225</v>
      </c>
      <c r="Q8" s="143" t="s">
        <v>226</v>
      </c>
      <c r="R8" s="208"/>
      <c r="S8" s="142" t="s">
        <v>257</v>
      </c>
      <c r="T8" s="142" t="s">
        <v>284</v>
      </c>
      <c r="U8" s="142" t="s">
        <v>271</v>
      </c>
      <c r="V8" s="142" t="s">
        <v>356</v>
      </c>
      <c r="W8" s="142" t="s">
        <v>273</v>
      </c>
      <c r="X8" s="142" t="s">
        <v>273</v>
      </c>
      <c r="Y8" s="142" t="s">
        <v>199</v>
      </c>
      <c r="Z8" s="142" t="s">
        <v>297</v>
      </c>
      <c r="AA8" s="142" t="s">
        <v>297</v>
      </c>
      <c r="AB8" s="145" t="s">
        <v>202</v>
      </c>
      <c r="AC8" s="143" t="s">
        <v>227</v>
      </c>
      <c r="AD8" s="142" t="s">
        <v>228</v>
      </c>
      <c r="AE8" s="142" t="s">
        <v>228</v>
      </c>
      <c r="AF8" s="144" t="s">
        <v>221</v>
      </c>
      <c r="AG8" s="143" t="s">
        <v>227</v>
      </c>
      <c r="AH8" s="143" t="s">
        <v>227</v>
      </c>
      <c r="AI8" s="143" t="s">
        <v>227</v>
      </c>
      <c r="AJ8" s="143" t="s">
        <v>227</v>
      </c>
      <c r="AK8" s="143" t="s">
        <v>227</v>
      </c>
      <c r="AL8" s="142" t="s">
        <v>227</v>
      </c>
      <c r="AM8" s="143" t="s">
        <v>227</v>
      </c>
      <c r="AN8" s="142" t="s">
        <v>203</v>
      </c>
      <c r="AO8" s="142" t="s">
        <v>203</v>
      </c>
      <c r="AP8" s="208"/>
      <c r="AQ8" s="144"/>
      <c r="AR8" s="142" t="s">
        <v>161</v>
      </c>
      <c r="AS8" s="142" t="s">
        <v>255</v>
      </c>
      <c r="AT8" s="142" t="s">
        <v>255</v>
      </c>
      <c r="AU8" s="142" t="s">
        <v>255</v>
      </c>
      <c r="AV8" s="142" t="s">
        <v>255</v>
      </c>
      <c r="AW8" s="142" t="s">
        <v>255</v>
      </c>
      <c r="AX8" s="203" t="s">
        <v>355</v>
      </c>
      <c r="AY8" s="145" t="s">
        <v>192</v>
      </c>
      <c r="AZ8" s="144" t="s">
        <v>194</v>
      </c>
      <c r="BA8" s="144" t="s">
        <v>196</v>
      </c>
      <c r="BB8" s="144" t="s">
        <v>196</v>
      </c>
      <c r="BC8" s="146" t="s">
        <v>196</v>
      </c>
      <c r="BD8" s="147" t="s">
        <v>196</v>
      </c>
      <c r="BE8" s="252"/>
      <c r="BF8" s="257"/>
      <c r="BG8" s="257"/>
    </row>
    <row r="9" spans="1:59" x14ac:dyDescent="0.35">
      <c r="A9" s="226"/>
      <c r="B9" s="153" t="s">
        <v>0</v>
      </c>
      <c r="C9" s="139"/>
      <c r="D9" s="139"/>
      <c r="E9" s="139"/>
      <c r="F9" s="139"/>
      <c r="G9" s="139"/>
      <c r="H9" s="134"/>
      <c r="I9" s="139"/>
      <c r="J9" s="139"/>
      <c r="K9" s="139"/>
      <c r="L9" s="154"/>
      <c r="M9" s="139"/>
      <c r="N9" s="139"/>
      <c r="O9" s="154"/>
      <c r="P9" s="66"/>
      <c r="Q9" s="134"/>
      <c r="R9" s="134"/>
      <c r="S9" s="139"/>
      <c r="T9" s="139"/>
      <c r="U9" s="139"/>
      <c r="V9" s="139"/>
      <c r="W9" s="139"/>
      <c r="X9" s="139"/>
      <c r="Y9" s="139"/>
      <c r="Z9" s="139"/>
      <c r="AA9" s="139"/>
      <c r="AB9" s="134"/>
      <c r="AC9" s="134"/>
      <c r="AD9" s="134"/>
      <c r="AE9" s="66"/>
      <c r="AF9" s="66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</row>
    <row r="10" spans="1:59" ht="26.5" x14ac:dyDescent="0.35">
      <c r="A10" s="53">
        <v>1</v>
      </c>
      <c r="B10" s="155" t="s">
        <v>1</v>
      </c>
      <c r="C10" s="156">
        <v>5</v>
      </c>
      <c r="D10" s="156">
        <v>5</v>
      </c>
      <c r="E10" s="156">
        <v>5</v>
      </c>
      <c r="F10" s="156">
        <v>5</v>
      </c>
      <c r="G10" s="156">
        <v>5</v>
      </c>
      <c r="H10" s="157">
        <v>5</v>
      </c>
      <c r="I10" s="156">
        <v>5</v>
      </c>
      <c r="J10" s="156">
        <v>5</v>
      </c>
      <c r="K10" s="156">
        <v>4</v>
      </c>
      <c r="L10" s="156">
        <v>5</v>
      </c>
      <c r="M10" s="156">
        <v>5</v>
      </c>
      <c r="N10" s="156">
        <v>5</v>
      </c>
      <c r="O10" s="158">
        <v>5</v>
      </c>
      <c r="P10" s="157">
        <v>5</v>
      </c>
      <c r="Q10" s="157">
        <v>5</v>
      </c>
      <c r="R10" s="215">
        <f>SUM(C10:Q10)/15</f>
        <v>4.9333333333333336</v>
      </c>
      <c r="S10" s="156">
        <v>5</v>
      </c>
      <c r="T10" s="156">
        <v>3</v>
      </c>
      <c r="U10" s="156">
        <v>5</v>
      </c>
      <c r="V10" s="156">
        <v>5</v>
      </c>
      <c r="W10" s="156">
        <v>4</v>
      </c>
      <c r="X10" s="156">
        <v>5</v>
      </c>
      <c r="Y10" s="156">
        <v>5</v>
      </c>
      <c r="Z10" s="156">
        <v>5</v>
      </c>
      <c r="AA10" s="156">
        <v>5</v>
      </c>
      <c r="AB10" s="159">
        <v>5</v>
      </c>
      <c r="AC10" s="157">
        <v>5</v>
      </c>
      <c r="AD10" s="157">
        <v>5</v>
      </c>
      <c r="AE10" s="157">
        <v>5</v>
      </c>
      <c r="AF10" s="157">
        <v>5</v>
      </c>
      <c r="AG10" s="157">
        <v>5</v>
      </c>
      <c r="AH10" s="157">
        <v>5</v>
      </c>
      <c r="AI10" s="157">
        <v>4</v>
      </c>
      <c r="AJ10" s="157">
        <v>4</v>
      </c>
      <c r="AK10" s="157">
        <v>4</v>
      </c>
      <c r="AL10" s="156">
        <v>5</v>
      </c>
      <c r="AM10" s="157">
        <v>4</v>
      </c>
      <c r="AN10" s="157">
        <v>5</v>
      </c>
      <c r="AO10" s="157">
        <v>4</v>
      </c>
      <c r="AP10" s="215">
        <f>SUM(S10:AO10)/23</f>
        <v>4.6521739130434785</v>
      </c>
      <c r="AQ10" s="157">
        <v>5</v>
      </c>
      <c r="AR10" s="156">
        <v>5</v>
      </c>
      <c r="AS10" s="156">
        <v>0</v>
      </c>
      <c r="AT10" s="156">
        <v>5</v>
      </c>
      <c r="AU10" s="156">
        <v>5</v>
      </c>
      <c r="AV10" s="157">
        <v>5</v>
      </c>
      <c r="AW10" s="156">
        <v>5</v>
      </c>
      <c r="AX10" s="160">
        <v>5</v>
      </c>
      <c r="AY10" s="160">
        <v>5</v>
      </c>
      <c r="AZ10" s="160">
        <v>5</v>
      </c>
      <c r="BA10" s="160">
        <v>5</v>
      </c>
      <c r="BB10" s="160">
        <v>5</v>
      </c>
      <c r="BC10" s="161">
        <v>5</v>
      </c>
      <c r="BD10" s="159">
        <v>5</v>
      </c>
      <c r="BE10" s="253">
        <f>SUM(AQ10:BD10)/15</f>
        <v>4.333333333333333</v>
      </c>
      <c r="BF10" s="258">
        <f>(R10+AP10+BE10)/3</f>
        <v>4.6396135265700487</v>
      </c>
      <c r="BG10" s="258">
        <f>BF10*100/5</f>
        <v>92.792270531400973</v>
      </c>
    </row>
    <row r="11" spans="1:59" ht="26.5" x14ac:dyDescent="0.35">
      <c r="A11" s="47"/>
      <c r="B11" s="88" t="s">
        <v>2</v>
      </c>
      <c r="C11" s="164"/>
      <c r="D11" s="164"/>
      <c r="E11" s="164"/>
      <c r="F11" s="164"/>
      <c r="G11" s="164"/>
      <c r="H11" s="165"/>
      <c r="I11" s="164"/>
      <c r="J11" s="164"/>
      <c r="K11" s="164"/>
      <c r="L11" s="166"/>
      <c r="M11" s="164"/>
      <c r="N11" s="164"/>
      <c r="O11" s="166"/>
      <c r="P11" s="167"/>
      <c r="Q11" s="165"/>
      <c r="R11" s="167"/>
      <c r="S11" s="164"/>
      <c r="T11" s="164"/>
      <c r="U11" s="164"/>
      <c r="V11" s="164"/>
      <c r="W11" s="164"/>
      <c r="X11" s="164"/>
      <c r="Y11" s="164"/>
      <c r="Z11" s="164"/>
      <c r="AA11" s="164"/>
      <c r="AB11" s="129"/>
      <c r="AC11" s="165"/>
      <c r="AD11" s="165"/>
      <c r="AE11" s="165"/>
      <c r="AF11" s="45"/>
      <c r="AG11" s="165"/>
      <c r="AH11" s="165"/>
      <c r="AI11" s="165"/>
      <c r="AJ11" s="165"/>
      <c r="AK11" s="165"/>
      <c r="AL11" s="164"/>
      <c r="AM11" s="165"/>
      <c r="AN11" s="165"/>
      <c r="AO11" s="167"/>
      <c r="AP11" s="167"/>
      <c r="AQ11" s="45"/>
      <c r="AR11" s="164"/>
      <c r="AS11" s="164"/>
      <c r="AT11" s="166"/>
      <c r="AU11" s="164"/>
      <c r="AV11" s="165"/>
      <c r="AW11" s="164"/>
      <c r="AX11" s="72"/>
      <c r="AY11" s="72"/>
      <c r="AZ11" s="168"/>
      <c r="BA11" s="72"/>
      <c r="BB11" s="129"/>
      <c r="BC11" s="129"/>
      <c r="BD11" s="129"/>
      <c r="BE11" s="129"/>
      <c r="BF11" s="129"/>
      <c r="BG11" s="129"/>
    </row>
    <row r="12" spans="1:59" x14ac:dyDescent="0.35">
      <c r="A12" s="53">
        <v>2</v>
      </c>
      <c r="B12" s="11" t="s">
        <v>3</v>
      </c>
      <c r="C12" s="162">
        <v>5</v>
      </c>
      <c r="D12" s="162">
        <v>5</v>
      </c>
      <c r="E12" s="162">
        <v>5</v>
      </c>
      <c r="F12" s="162">
        <v>5</v>
      </c>
      <c r="G12" s="162">
        <v>5</v>
      </c>
      <c r="H12" s="148">
        <v>4</v>
      </c>
      <c r="I12" s="162">
        <v>4</v>
      </c>
      <c r="J12" s="162">
        <v>5</v>
      </c>
      <c r="K12" s="162">
        <v>2</v>
      </c>
      <c r="L12" s="163">
        <v>4</v>
      </c>
      <c r="M12" s="162">
        <v>5</v>
      </c>
      <c r="N12" s="162">
        <v>5</v>
      </c>
      <c r="O12" s="163">
        <v>5</v>
      </c>
      <c r="P12" s="148">
        <v>5</v>
      </c>
      <c r="Q12" s="148">
        <v>5</v>
      </c>
      <c r="R12" s="216">
        <f t="shared" ref="R12:R75" si="0">SUM(C12:Q12)/15</f>
        <v>4.5999999999999996</v>
      </c>
      <c r="S12" s="162">
        <v>5</v>
      </c>
      <c r="T12" s="162">
        <v>3</v>
      </c>
      <c r="U12" s="162">
        <v>5</v>
      </c>
      <c r="V12" s="162">
        <v>5</v>
      </c>
      <c r="W12" s="162">
        <v>4</v>
      </c>
      <c r="X12" s="162">
        <v>5</v>
      </c>
      <c r="Y12" s="162">
        <v>5</v>
      </c>
      <c r="Z12" s="162">
        <v>5</v>
      </c>
      <c r="AA12" s="162">
        <v>5</v>
      </c>
      <c r="AB12" s="141">
        <v>5</v>
      </c>
      <c r="AC12" s="148">
        <v>5</v>
      </c>
      <c r="AD12" s="148">
        <v>5</v>
      </c>
      <c r="AE12" s="148">
        <v>4</v>
      </c>
      <c r="AF12" s="148">
        <v>5</v>
      </c>
      <c r="AG12" s="148">
        <v>5</v>
      </c>
      <c r="AH12" s="148">
        <v>5</v>
      </c>
      <c r="AI12" s="148">
        <v>4</v>
      </c>
      <c r="AJ12" s="148">
        <v>5</v>
      </c>
      <c r="AK12" s="148">
        <v>5</v>
      </c>
      <c r="AL12" s="162">
        <v>5</v>
      </c>
      <c r="AM12" s="148">
        <v>4</v>
      </c>
      <c r="AN12" s="148">
        <v>5</v>
      </c>
      <c r="AO12" s="148">
        <v>2</v>
      </c>
      <c r="AP12" s="216">
        <f t="shared" ref="AP12:AP75" si="1">SUM(S12:AO12)/23</f>
        <v>4.6086956521739131</v>
      </c>
      <c r="AQ12" s="148">
        <v>5</v>
      </c>
      <c r="AR12" s="162">
        <v>5</v>
      </c>
      <c r="AS12" s="162">
        <v>5</v>
      </c>
      <c r="AT12" s="163">
        <v>5</v>
      </c>
      <c r="AU12" s="162">
        <v>5</v>
      </c>
      <c r="AV12" s="148">
        <v>5</v>
      </c>
      <c r="AW12" s="162">
        <v>4</v>
      </c>
      <c r="AX12" s="141">
        <v>5</v>
      </c>
      <c r="AY12" s="141">
        <v>5</v>
      </c>
      <c r="AZ12" s="141">
        <v>5</v>
      </c>
      <c r="BA12" s="141">
        <v>5</v>
      </c>
      <c r="BB12" s="141">
        <v>4</v>
      </c>
      <c r="BC12" s="150">
        <v>5</v>
      </c>
      <c r="BD12" s="141">
        <v>5</v>
      </c>
      <c r="BE12" s="254">
        <f>SUM(AQ12:BD12)/15</f>
        <v>4.5333333333333332</v>
      </c>
      <c r="BF12" s="258">
        <f>(R12+AP12+BE12)/3</f>
        <v>4.580676328502415</v>
      </c>
      <c r="BG12" s="258">
        <f t="shared" ref="BG12:BG74" si="2">BF12*100/5</f>
        <v>91.613526570048307</v>
      </c>
    </row>
    <row r="13" spans="1:59" x14ac:dyDescent="0.35">
      <c r="A13" s="53">
        <v>3</v>
      </c>
      <c r="B13" s="10" t="s">
        <v>4</v>
      </c>
      <c r="C13" s="90">
        <v>5</v>
      </c>
      <c r="D13" s="90">
        <v>5</v>
      </c>
      <c r="E13" s="90">
        <v>5</v>
      </c>
      <c r="F13" s="90">
        <v>5</v>
      </c>
      <c r="G13" s="90">
        <v>5</v>
      </c>
      <c r="H13" s="16">
        <v>4</v>
      </c>
      <c r="I13" s="90">
        <v>4</v>
      </c>
      <c r="J13" s="90">
        <v>5</v>
      </c>
      <c r="K13" s="90">
        <v>2</v>
      </c>
      <c r="L13" s="89">
        <v>4</v>
      </c>
      <c r="M13" s="90">
        <v>5</v>
      </c>
      <c r="N13" s="90">
        <v>5</v>
      </c>
      <c r="O13" s="89">
        <v>5</v>
      </c>
      <c r="P13" s="16">
        <v>5</v>
      </c>
      <c r="Q13" s="16">
        <v>5</v>
      </c>
      <c r="R13" s="217">
        <f t="shared" si="0"/>
        <v>4.5999999999999996</v>
      </c>
      <c r="S13" s="90">
        <v>5</v>
      </c>
      <c r="T13" s="90">
        <v>3</v>
      </c>
      <c r="U13" s="90">
        <v>5</v>
      </c>
      <c r="V13" s="90">
        <v>5</v>
      </c>
      <c r="W13" s="90">
        <v>4</v>
      </c>
      <c r="X13" s="90">
        <v>5</v>
      </c>
      <c r="Y13" s="90">
        <v>5</v>
      </c>
      <c r="Z13" s="90">
        <v>5</v>
      </c>
      <c r="AA13" s="90">
        <v>5</v>
      </c>
      <c r="AB13" s="2">
        <v>5</v>
      </c>
      <c r="AC13" s="16">
        <v>5</v>
      </c>
      <c r="AD13" s="16">
        <v>5</v>
      </c>
      <c r="AE13" s="16">
        <v>4</v>
      </c>
      <c r="AF13" s="16">
        <v>5</v>
      </c>
      <c r="AG13" s="16">
        <v>5</v>
      </c>
      <c r="AH13" s="16">
        <v>5</v>
      </c>
      <c r="AI13" s="16">
        <v>4</v>
      </c>
      <c r="AJ13" s="16">
        <v>5</v>
      </c>
      <c r="AK13" s="16">
        <v>5</v>
      </c>
      <c r="AL13" s="90">
        <v>5</v>
      </c>
      <c r="AM13" s="16">
        <v>4</v>
      </c>
      <c r="AN13" s="16">
        <v>5</v>
      </c>
      <c r="AO13" s="16">
        <v>2</v>
      </c>
      <c r="AP13" s="217">
        <f t="shared" si="1"/>
        <v>4.6086956521739131</v>
      </c>
      <c r="AQ13" s="16">
        <v>5</v>
      </c>
      <c r="AR13" s="90">
        <v>5</v>
      </c>
      <c r="AS13" s="90">
        <v>5</v>
      </c>
      <c r="AT13" s="89">
        <v>5</v>
      </c>
      <c r="AU13" s="90">
        <v>5</v>
      </c>
      <c r="AV13" s="16">
        <v>5</v>
      </c>
      <c r="AW13" s="90">
        <v>5</v>
      </c>
      <c r="AX13" s="2">
        <v>5</v>
      </c>
      <c r="AY13" s="2">
        <v>5</v>
      </c>
      <c r="AZ13" s="2">
        <v>5</v>
      </c>
      <c r="BA13" s="2">
        <v>5</v>
      </c>
      <c r="BB13" s="2">
        <v>4</v>
      </c>
      <c r="BC13" s="12">
        <v>5</v>
      </c>
      <c r="BD13" s="2">
        <v>5</v>
      </c>
      <c r="BE13" s="255">
        <f>SUM(AQ13:BD13)/15</f>
        <v>4.5999999999999996</v>
      </c>
      <c r="BF13" s="258">
        <f t="shared" ref="BF13:BF75" si="3">(R13+AP13+BE13)/3</f>
        <v>4.6028985507246372</v>
      </c>
      <c r="BG13" s="258">
        <f t="shared" si="2"/>
        <v>92.057971014492736</v>
      </c>
    </row>
    <row r="14" spans="1:59" x14ac:dyDescent="0.35">
      <c r="A14" s="53">
        <v>4</v>
      </c>
      <c r="B14" s="169" t="s">
        <v>5</v>
      </c>
      <c r="C14" s="170">
        <v>5</v>
      </c>
      <c r="D14" s="170">
        <v>5</v>
      </c>
      <c r="E14" s="170">
        <v>5</v>
      </c>
      <c r="F14" s="170">
        <v>5</v>
      </c>
      <c r="G14" s="170">
        <v>5</v>
      </c>
      <c r="H14" s="142">
        <v>4</v>
      </c>
      <c r="I14" s="170">
        <v>4</v>
      </c>
      <c r="J14" s="170">
        <v>5</v>
      </c>
      <c r="K14" s="170">
        <v>2</v>
      </c>
      <c r="L14" s="171">
        <v>4</v>
      </c>
      <c r="M14" s="170">
        <v>4</v>
      </c>
      <c r="N14" s="170">
        <v>5</v>
      </c>
      <c r="O14" s="171">
        <v>5</v>
      </c>
      <c r="P14" s="142">
        <v>5</v>
      </c>
      <c r="Q14" s="142">
        <v>4</v>
      </c>
      <c r="R14" s="218">
        <f t="shared" si="0"/>
        <v>4.4666666666666668</v>
      </c>
      <c r="S14" s="170">
        <v>5</v>
      </c>
      <c r="T14" s="170">
        <v>3</v>
      </c>
      <c r="U14" s="170">
        <v>5</v>
      </c>
      <c r="V14" s="170">
        <v>5</v>
      </c>
      <c r="W14" s="170">
        <v>4</v>
      </c>
      <c r="X14" s="170">
        <v>5</v>
      </c>
      <c r="Y14" s="170">
        <v>5</v>
      </c>
      <c r="Z14" s="170">
        <v>5</v>
      </c>
      <c r="AA14" s="170">
        <v>5</v>
      </c>
      <c r="AB14" s="140">
        <v>5</v>
      </c>
      <c r="AC14" s="142">
        <v>4</v>
      </c>
      <c r="AD14" s="142">
        <v>4</v>
      </c>
      <c r="AE14" s="142">
        <v>4</v>
      </c>
      <c r="AF14" s="142">
        <v>5</v>
      </c>
      <c r="AG14" s="142">
        <v>5</v>
      </c>
      <c r="AH14" s="142">
        <v>5</v>
      </c>
      <c r="AI14" s="142">
        <v>4</v>
      </c>
      <c r="AJ14" s="142">
        <v>5</v>
      </c>
      <c r="AK14" s="142">
        <v>5</v>
      </c>
      <c r="AL14" s="170">
        <v>4</v>
      </c>
      <c r="AM14" s="142">
        <v>3</v>
      </c>
      <c r="AN14" s="142">
        <v>5</v>
      </c>
      <c r="AO14" s="142">
        <v>2</v>
      </c>
      <c r="AP14" s="218">
        <f t="shared" si="1"/>
        <v>4.4347826086956523</v>
      </c>
      <c r="AQ14" s="142">
        <v>5</v>
      </c>
      <c r="AR14" s="170">
        <v>5</v>
      </c>
      <c r="AS14" s="170">
        <v>5</v>
      </c>
      <c r="AT14" s="171">
        <v>5</v>
      </c>
      <c r="AU14" s="170">
        <v>5</v>
      </c>
      <c r="AV14" s="142">
        <v>5</v>
      </c>
      <c r="AW14" s="170">
        <v>5</v>
      </c>
      <c r="AX14" s="140">
        <v>5</v>
      </c>
      <c r="AY14" s="140">
        <v>5</v>
      </c>
      <c r="AZ14" s="140">
        <v>5</v>
      </c>
      <c r="BA14" s="140">
        <v>5</v>
      </c>
      <c r="BB14" s="140">
        <v>4</v>
      </c>
      <c r="BC14" s="172">
        <v>5</v>
      </c>
      <c r="BD14" s="140">
        <v>5</v>
      </c>
      <c r="BE14" s="256">
        <f>SUM(AQ14:BD14)/15</f>
        <v>4.5999999999999996</v>
      </c>
      <c r="BF14" s="258">
        <f t="shared" si="3"/>
        <v>4.5004830917874399</v>
      </c>
      <c r="BG14" s="258">
        <f t="shared" si="2"/>
        <v>90.009661835748801</v>
      </c>
    </row>
    <row r="15" spans="1:59" ht="26.5" x14ac:dyDescent="0.35">
      <c r="A15" s="227"/>
      <c r="B15" s="88" t="s">
        <v>6</v>
      </c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</row>
    <row r="16" spans="1:59" x14ac:dyDescent="0.35">
      <c r="A16" s="53">
        <v>5</v>
      </c>
      <c r="B16" s="11" t="s">
        <v>7</v>
      </c>
      <c r="C16" s="162">
        <v>5</v>
      </c>
      <c r="D16" s="162">
        <v>5</v>
      </c>
      <c r="E16" s="162">
        <v>5</v>
      </c>
      <c r="F16" s="162">
        <v>5</v>
      </c>
      <c r="G16" s="162">
        <v>5</v>
      </c>
      <c r="H16" s="148">
        <v>5</v>
      </c>
      <c r="I16" s="162">
        <v>5</v>
      </c>
      <c r="J16" s="162">
        <v>5</v>
      </c>
      <c r="K16" s="162">
        <v>4</v>
      </c>
      <c r="L16" s="163">
        <v>4</v>
      </c>
      <c r="M16" s="162">
        <v>5</v>
      </c>
      <c r="N16" s="162">
        <v>5</v>
      </c>
      <c r="O16" s="163">
        <v>5</v>
      </c>
      <c r="P16" s="148">
        <v>5</v>
      </c>
      <c r="Q16" s="148">
        <v>5</v>
      </c>
      <c r="R16" s="216">
        <f t="shared" si="0"/>
        <v>4.8666666666666663</v>
      </c>
      <c r="S16" s="162">
        <v>5</v>
      </c>
      <c r="T16" s="162">
        <v>3</v>
      </c>
      <c r="U16" s="162">
        <v>5</v>
      </c>
      <c r="V16" s="162">
        <v>5</v>
      </c>
      <c r="W16" s="162">
        <v>5</v>
      </c>
      <c r="X16" s="162">
        <v>5</v>
      </c>
      <c r="Y16" s="162">
        <v>5</v>
      </c>
      <c r="Z16" s="162">
        <v>5</v>
      </c>
      <c r="AA16" s="162">
        <v>5</v>
      </c>
      <c r="AB16" s="141">
        <v>5</v>
      </c>
      <c r="AC16" s="148">
        <v>5</v>
      </c>
      <c r="AD16" s="148">
        <v>5</v>
      </c>
      <c r="AE16" s="148">
        <v>4</v>
      </c>
      <c r="AF16" s="148">
        <v>5</v>
      </c>
      <c r="AG16" s="148">
        <v>4</v>
      </c>
      <c r="AH16" s="148">
        <v>4</v>
      </c>
      <c r="AI16" s="148">
        <v>4</v>
      </c>
      <c r="AJ16" s="148">
        <v>5</v>
      </c>
      <c r="AK16" s="148">
        <v>5</v>
      </c>
      <c r="AL16" s="162">
        <v>5</v>
      </c>
      <c r="AM16" s="148">
        <v>5</v>
      </c>
      <c r="AN16" s="148">
        <v>5</v>
      </c>
      <c r="AO16" s="148">
        <v>4</v>
      </c>
      <c r="AP16" s="216">
        <f t="shared" si="1"/>
        <v>4.6956521739130439</v>
      </c>
      <c r="AQ16" s="148">
        <v>5</v>
      </c>
      <c r="AR16" s="162">
        <v>5</v>
      </c>
      <c r="AS16" s="162">
        <v>5</v>
      </c>
      <c r="AT16" s="163">
        <v>5</v>
      </c>
      <c r="AU16" s="162">
        <v>5</v>
      </c>
      <c r="AV16" s="148">
        <v>5</v>
      </c>
      <c r="AW16" s="162">
        <v>5</v>
      </c>
      <c r="AX16" s="141">
        <v>5</v>
      </c>
      <c r="AY16" s="141">
        <v>5</v>
      </c>
      <c r="AZ16" s="141">
        <v>4</v>
      </c>
      <c r="BA16" s="141">
        <v>4</v>
      </c>
      <c r="BB16" s="141">
        <v>4</v>
      </c>
      <c r="BC16" s="150">
        <v>4</v>
      </c>
      <c r="BD16" s="141">
        <v>5</v>
      </c>
      <c r="BE16" s="254">
        <f>SUM(AQ16:BD16)/15</f>
        <v>4.4000000000000004</v>
      </c>
      <c r="BF16" s="258">
        <f t="shared" si="3"/>
        <v>4.6541062801932371</v>
      </c>
      <c r="BG16" s="258">
        <f t="shared" si="2"/>
        <v>93.082125603864739</v>
      </c>
    </row>
    <row r="17" spans="1:59" x14ac:dyDescent="0.35">
      <c r="A17" s="53">
        <v>6</v>
      </c>
      <c r="B17" s="10" t="s">
        <v>8</v>
      </c>
      <c r="C17" s="90">
        <v>5</v>
      </c>
      <c r="D17" s="90">
        <v>5</v>
      </c>
      <c r="E17" s="90">
        <v>5</v>
      </c>
      <c r="F17" s="90">
        <v>5</v>
      </c>
      <c r="G17" s="90">
        <v>5</v>
      </c>
      <c r="H17" s="16">
        <v>4</v>
      </c>
      <c r="I17" s="90">
        <v>4</v>
      </c>
      <c r="J17" s="90">
        <v>5</v>
      </c>
      <c r="K17" s="90">
        <v>5</v>
      </c>
      <c r="L17" s="89">
        <v>5</v>
      </c>
      <c r="M17" s="90">
        <v>5</v>
      </c>
      <c r="N17" s="90">
        <v>5</v>
      </c>
      <c r="O17" s="89">
        <v>4</v>
      </c>
      <c r="P17" s="16">
        <v>4</v>
      </c>
      <c r="Q17" s="16">
        <v>5</v>
      </c>
      <c r="R17" s="217">
        <f t="shared" si="0"/>
        <v>4.7333333333333334</v>
      </c>
      <c r="S17" s="90">
        <v>5</v>
      </c>
      <c r="T17" s="90">
        <v>5</v>
      </c>
      <c r="U17" s="90">
        <v>5</v>
      </c>
      <c r="V17" s="90">
        <v>5</v>
      </c>
      <c r="W17" s="90">
        <v>4</v>
      </c>
      <c r="X17" s="90">
        <v>5</v>
      </c>
      <c r="Y17" s="90">
        <v>5</v>
      </c>
      <c r="Z17" s="90">
        <v>5</v>
      </c>
      <c r="AA17" s="90">
        <v>4</v>
      </c>
      <c r="AB17" s="2">
        <v>5</v>
      </c>
      <c r="AC17" s="16">
        <v>5</v>
      </c>
      <c r="AD17" s="16">
        <v>5</v>
      </c>
      <c r="AE17" s="16">
        <v>5</v>
      </c>
      <c r="AF17" s="16">
        <v>5</v>
      </c>
      <c r="AG17" s="16">
        <v>4</v>
      </c>
      <c r="AH17" s="16">
        <v>4</v>
      </c>
      <c r="AI17" s="16">
        <v>4</v>
      </c>
      <c r="AJ17" s="16">
        <v>5</v>
      </c>
      <c r="AK17" s="16">
        <v>5</v>
      </c>
      <c r="AL17" s="90">
        <v>5</v>
      </c>
      <c r="AM17" s="16">
        <v>4</v>
      </c>
      <c r="AN17" s="16">
        <v>5</v>
      </c>
      <c r="AO17" s="16">
        <v>5</v>
      </c>
      <c r="AP17" s="217">
        <f t="shared" si="1"/>
        <v>4.7391304347826084</v>
      </c>
      <c r="AQ17" s="16">
        <v>5</v>
      </c>
      <c r="AR17" s="90">
        <v>4</v>
      </c>
      <c r="AS17" s="90">
        <v>4</v>
      </c>
      <c r="AT17" s="89">
        <v>5</v>
      </c>
      <c r="AU17" s="90">
        <v>5</v>
      </c>
      <c r="AV17" s="16">
        <v>5</v>
      </c>
      <c r="AW17" s="90">
        <v>5</v>
      </c>
      <c r="AX17" s="2">
        <v>5</v>
      </c>
      <c r="AY17" s="2">
        <v>5</v>
      </c>
      <c r="AZ17" s="2">
        <v>4</v>
      </c>
      <c r="BA17" s="2">
        <v>4</v>
      </c>
      <c r="BB17" s="2">
        <v>5</v>
      </c>
      <c r="BC17" s="12">
        <v>4</v>
      </c>
      <c r="BD17" s="2">
        <v>5</v>
      </c>
      <c r="BE17" s="255">
        <f>SUM(AQ17:BD17)/15</f>
        <v>4.333333333333333</v>
      </c>
      <c r="BF17" s="258">
        <f t="shared" si="3"/>
        <v>4.6019323671497583</v>
      </c>
      <c r="BG17" s="258">
        <f t="shared" si="2"/>
        <v>92.038647342995176</v>
      </c>
    </row>
    <row r="18" spans="1:59" x14ac:dyDescent="0.35">
      <c r="A18" s="53">
        <v>7</v>
      </c>
      <c r="B18" s="169" t="s">
        <v>9</v>
      </c>
      <c r="C18" s="170">
        <v>5</v>
      </c>
      <c r="D18" s="170">
        <v>5</v>
      </c>
      <c r="E18" s="170">
        <v>5</v>
      </c>
      <c r="F18" s="170">
        <v>5</v>
      </c>
      <c r="G18" s="170">
        <v>5</v>
      </c>
      <c r="H18" s="142">
        <v>4</v>
      </c>
      <c r="I18" s="170">
        <v>4</v>
      </c>
      <c r="J18" s="170">
        <v>5</v>
      </c>
      <c r="K18" s="170">
        <v>4</v>
      </c>
      <c r="L18" s="171">
        <v>4</v>
      </c>
      <c r="M18" s="170">
        <v>5</v>
      </c>
      <c r="N18" s="170">
        <v>5</v>
      </c>
      <c r="O18" s="171">
        <v>4</v>
      </c>
      <c r="P18" s="142">
        <v>4</v>
      </c>
      <c r="Q18" s="142">
        <v>5</v>
      </c>
      <c r="R18" s="218">
        <f t="shared" si="0"/>
        <v>4.5999999999999996</v>
      </c>
      <c r="S18" s="170">
        <v>5</v>
      </c>
      <c r="T18" s="170">
        <v>4</v>
      </c>
      <c r="U18" s="170">
        <v>5</v>
      </c>
      <c r="V18" s="170">
        <v>5</v>
      </c>
      <c r="W18" s="170">
        <v>4</v>
      </c>
      <c r="X18" s="170">
        <v>5</v>
      </c>
      <c r="Y18" s="170">
        <v>5</v>
      </c>
      <c r="Z18" s="170">
        <v>5</v>
      </c>
      <c r="AA18" s="170">
        <v>5</v>
      </c>
      <c r="AB18" s="140">
        <v>5</v>
      </c>
      <c r="AC18" s="142">
        <v>5</v>
      </c>
      <c r="AD18" s="142">
        <v>5</v>
      </c>
      <c r="AE18" s="142">
        <v>4</v>
      </c>
      <c r="AF18" s="142">
        <v>5</v>
      </c>
      <c r="AG18" s="142">
        <v>4</v>
      </c>
      <c r="AH18" s="142">
        <v>4</v>
      </c>
      <c r="AI18" s="142">
        <v>4</v>
      </c>
      <c r="AJ18" s="142">
        <v>5</v>
      </c>
      <c r="AK18" s="142">
        <v>5</v>
      </c>
      <c r="AL18" s="170">
        <v>5</v>
      </c>
      <c r="AM18" s="142">
        <v>4</v>
      </c>
      <c r="AN18" s="142">
        <v>5</v>
      </c>
      <c r="AO18" s="142">
        <v>4</v>
      </c>
      <c r="AP18" s="218">
        <f t="shared" si="1"/>
        <v>4.6521739130434785</v>
      </c>
      <c r="AQ18" s="142">
        <v>5</v>
      </c>
      <c r="AR18" s="170">
        <v>4</v>
      </c>
      <c r="AS18" s="170">
        <v>4</v>
      </c>
      <c r="AT18" s="171">
        <v>5</v>
      </c>
      <c r="AU18" s="170">
        <v>5</v>
      </c>
      <c r="AV18" s="142">
        <v>5</v>
      </c>
      <c r="AW18" s="170">
        <v>5</v>
      </c>
      <c r="AX18" s="140">
        <v>5</v>
      </c>
      <c r="AY18" s="140">
        <v>5</v>
      </c>
      <c r="AZ18" s="140">
        <v>4</v>
      </c>
      <c r="BA18" s="140">
        <v>4</v>
      </c>
      <c r="BB18" s="140">
        <v>4</v>
      </c>
      <c r="BC18" s="172">
        <v>4</v>
      </c>
      <c r="BD18" s="140">
        <v>5</v>
      </c>
      <c r="BE18" s="256">
        <f>SUM(AQ18:BD18)/15</f>
        <v>4.2666666666666666</v>
      </c>
      <c r="BF18" s="258">
        <f t="shared" si="3"/>
        <v>4.5062801932367149</v>
      </c>
      <c r="BG18" s="258">
        <f t="shared" si="2"/>
        <v>90.125603864734302</v>
      </c>
    </row>
    <row r="19" spans="1:59" x14ac:dyDescent="0.35">
      <c r="A19" s="227"/>
      <c r="B19" s="88" t="s">
        <v>10</v>
      </c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</row>
    <row r="20" spans="1:59" x14ac:dyDescent="0.35">
      <c r="A20" s="53">
        <v>8</v>
      </c>
      <c r="B20" s="11" t="s">
        <v>11</v>
      </c>
      <c r="C20" s="162">
        <v>4</v>
      </c>
      <c r="D20" s="162">
        <v>5</v>
      </c>
      <c r="E20" s="162">
        <v>5</v>
      </c>
      <c r="F20" s="162">
        <v>5</v>
      </c>
      <c r="G20" s="162">
        <v>5</v>
      </c>
      <c r="H20" s="148">
        <v>5</v>
      </c>
      <c r="I20" s="162">
        <v>5</v>
      </c>
      <c r="J20" s="162">
        <v>5</v>
      </c>
      <c r="K20" s="162">
        <v>2</v>
      </c>
      <c r="L20" s="163">
        <v>4</v>
      </c>
      <c r="M20" s="162">
        <v>4</v>
      </c>
      <c r="N20" s="162">
        <v>5</v>
      </c>
      <c r="O20" s="163">
        <v>4</v>
      </c>
      <c r="P20" s="148">
        <v>4</v>
      </c>
      <c r="Q20" s="148">
        <v>4</v>
      </c>
      <c r="R20" s="216">
        <f t="shared" si="0"/>
        <v>4.4000000000000004</v>
      </c>
      <c r="S20" s="162">
        <v>4</v>
      </c>
      <c r="T20" s="162">
        <v>4</v>
      </c>
      <c r="U20" s="162">
        <v>4</v>
      </c>
      <c r="V20" s="162">
        <v>4</v>
      </c>
      <c r="W20" s="162">
        <v>4</v>
      </c>
      <c r="X20" s="162">
        <v>5</v>
      </c>
      <c r="Y20" s="162">
        <v>5</v>
      </c>
      <c r="Z20" s="162">
        <v>5</v>
      </c>
      <c r="AA20" s="162">
        <v>5</v>
      </c>
      <c r="AB20" s="141">
        <v>5</v>
      </c>
      <c r="AC20" s="148">
        <v>4</v>
      </c>
      <c r="AD20" s="148">
        <v>5</v>
      </c>
      <c r="AE20" s="148">
        <v>4</v>
      </c>
      <c r="AF20" s="148">
        <v>5</v>
      </c>
      <c r="AG20" s="148">
        <v>4</v>
      </c>
      <c r="AH20" s="148">
        <v>4</v>
      </c>
      <c r="AI20" s="148">
        <v>4</v>
      </c>
      <c r="AJ20" s="148">
        <v>5</v>
      </c>
      <c r="AK20" s="148">
        <v>5</v>
      </c>
      <c r="AL20" s="162">
        <v>4</v>
      </c>
      <c r="AM20" s="148">
        <v>4</v>
      </c>
      <c r="AN20" s="148">
        <v>5</v>
      </c>
      <c r="AO20" s="148">
        <v>2</v>
      </c>
      <c r="AP20" s="216">
        <f t="shared" si="1"/>
        <v>4.3478260869565215</v>
      </c>
      <c r="AQ20" s="148">
        <v>5</v>
      </c>
      <c r="AR20" s="162">
        <v>4</v>
      </c>
      <c r="AS20" s="162">
        <v>5</v>
      </c>
      <c r="AT20" s="163">
        <v>5</v>
      </c>
      <c r="AU20" s="162">
        <v>5</v>
      </c>
      <c r="AV20" s="148">
        <v>5</v>
      </c>
      <c r="AW20" s="162">
        <v>5</v>
      </c>
      <c r="AX20" s="141">
        <v>5</v>
      </c>
      <c r="AY20" s="141">
        <v>5</v>
      </c>
      <c r="AZ20" s="141">
        <v>4</v>
      </c>
      <c r="BA20" s="141">
        <v>4</v>
      </c>
      <c r="BB20" s="141">
        <v>5</v>
      </c>
      <c r="BC20" s="150">
        <v>4</v>
      </c>
      <c r="BD20" s="141">
        <v>5</v>
      </c>
      <c r="BE20" s="254">
        <f t="shared" ref="BE20:BE27" si="4">SUM(AQ20:BD20)/15</f>
        <v>4.4000000000000004</v>
      </c>
      <c r="BF20" s="258">
        <f t="shared" si="3"/>
        <v>4.3826086956521744</v>
      </c>
      <c r="BG20" s="258">
        <f t="shared" si="2"/>
        <v>87.652173913043484</v>
      </c>
    </row>
    <row r="21" spans="1:59" x14ac:dyDescent="0.35">
      <c r="A21" s="53">
        <v>9</v>
      </c>
      <c r="B21" s="10" t="s">
        <v>12</v>
      </c>
      <c r="C21" s="90">
        <v>4</v>
      </c>
      <c r="D21" s="90">
        <v>5</v>
      </c>
      <c r="E21" s="90">
        <v>5</v>
      </c>
      <c r="F21" s="90">
        <v>5</v>
      </c>
      <c r="G21" s="90">
        <v>5</v>
      </c>
      <c r="H21" s="16">
        <v>4</v>
      </c>
      <c r="I21" s="90">
        <v>4</v>
      </c>
      <c r="J21" s="90">
        <v>5</v>
      </c>
      <c r="K21" s="90">
        <v>4</v>
      </c>
      <c r="L21" s="89">
        <v>4</v>
      </c>
      <c r="M21" s="90">
        <v>4</v>
      </c>
      <c r="N21" s="90">
        <v>5</v>
      </c>
      <c r="O21" s="89">
        <v>4</v>
      </c>
      <c r="P21" s="9">
        <v>4</v>
      </c>
      <c r="Q21" s="16">
        <v>4</v>
      </c>
      <c r="R21" s="217">
        <f t="shared" si="0"/>
        <v>4.4000000000000004</v>
      </c>
      <c r="S21" s="90">
        <v>4</v>
      </c>
      <c r="T21" s="90">
        <v>5</v>
      </c>
      <c r="U21" s="90">
        <v>4</v>
      </c>
      <c r="V21" s="90">
        <v>4</v>
      </c>
      <c r="W21" s="90">
        <v>4</v>
      </c>
      <c r="X21" s="90">
        <v>5</v>
      </c>
      <c r="Y21" s="90">
        <v>5</v>
      </c>
      <c r="Z21" s="90">
        <v>5</v>
      </c>
      <c r="AA21" s="90">
        <v>5</v>
      </c>
      <c r="AB21" s="2">
        <v>5</v>
      </c>
      <c r="AC21" s="16">
        <v>4</v>
      </c>
      <c r="AD21" s="16">
        <v>5</v>
      </c>
      <c r="AE21" s="16">
        <v>4</v>
      </c>
      <c r="AF21" s="16">
        <v>5</v>
      </c>
      <c r="AG21" s="16">
        <v>5</v>
      </c>
      <c r="AH21" s="16">
        <v>5</v>
      </c>
      <c r="AI21" s="16">
        <v>4</v>
      </c>
      <c r="AJ21" s="9">
        <v>5</v>
      </c>
      <c r="AK21" s="9">
        <v>5</v>
      </c>
      <c r="AL21" s="90">
        <v>4</v>
      </c>
      <c r="AM21" s="16">
        <v>4</v>
      </c>
      <c r="AN21" s="16">
        <v>5</v>
      </c>
      <c r="AO21" s="16">
        <v>4</v>
      </c>
      <c r="AP21" s="217">
        <f t="shared" si="1"/>
        <v>4.5652173913043477</v>
      </c>
      <c r="AQ21" s="16">
        <v>5</v>
      </c>
      <c r="AR21" s="90">
        <v>4</v>
      </c>
      <c r="AS21" s="90">
        <v>4</v>
      </c>
      <c r="AT21" s="89">
        <v>5</v>
      </c>
      <c r="AU21" s="90">
        <v>5</v>
      </c>
      <c r="AV21" s="16">
        <v>5</v>
      </c>
      <c r="AW21" s="90">
        <v>5</v>
      </c>
      <c r="AX21" s="2">
        <v>5</v>
      </c>
      <c r="AY21" s="2">
        <v>5</v>
      </c>
      <c r="AZ21" s="2">
        <v>4</v>
      </c>
      <c r="BA21" s="2">
        <v>4</v>
      </c>
      <c r="BB21" s="2">
        <v>5</v>
      </c>
      <c r="BC21" s="12">
        <v>4</v>
      </c>
      <c r="BD21" s="2">
        <v>5</v>
      </c>
      <c r="BE21" s="255">
        <f t="shared" si="4"/>
        <v>4.333333333333333</v>
      </c>
      <c r="BF21" s="258">
        <f t="shared" si="3"/>
        <v>4.4328502415458937</v>
      </c>
      <c r="BG21" s="258">
        <f t="shared" si="2"/>
        <v>88.657004830917884</v>
      </c>
    </row>
    <row r="22" spans="1:59" x14ac:dyDescent="0.35">
      <c r="A22" s="53">
        <v>10</v>
      </c>
      <c r="B22" s="10" t="s">
        <v>13</v>
      </c>
      <c r="C22" s="90">
        <v>4</v>
      </c>
      <c r="D22" s="90">
        <v>5</v>
      </c>
      <c r="E22" s="90">
        <v>5</v>
      </c>
      <c r="F22" s="90">
        <v>5</v>
      </c>
      <c r="G22" s="90">
        <v>5</v>
      </c>
      <c r="H22" s="16">
        <v>4</v>
      </c>
      <c r="I22" s="90">
        <v>4</v>
      </c>
      <c r="J22" s="90">
        <v>5</v>
      </c>
      <c r="K22" s="90">
        <v>4</v>
      </c>
      <c r="L22" s="89">
        <v>4</v>
      </c>
      <c r="M22" s="90">
        <v>5</v>
      </c>
      <c r="N22" s="90">
        <v>5</v>
      </c>
      <c r="O22" s="89">
        <v>5</v>
      </c>
      <c r="P22" s="16">
        <v>5</v>
      </c>
      <c r="Q22" s="16">
        <v>5</v>
      </c>
      <c r="R22" s="217">
        <f t="shared" si="0"/>
        <v>4.666666666666667</v>
      </c>
      <c r="S22" s="90">
        <v>4</v>
      </c>
      <c r="T22" s="90">
        <v>5</v>
      </c>
      <c r="U22" s="90">
        <v>4</v>
      </c>
      <c r="V22" s="90">
        <v>4</v>
      </c>
      <c r="W22" s="90">
        <v>4</v>
      </c>
      <c r="X22" s="90">
        <v>5</v>
      </c>
      <c r="Y22" s="90">
        <v>5</v>
      </c>
      <c r="Z22" s="90">
        <v>4</v>
      </c>
      <c r="AA22" s="90">
        <v>4</v>
      </c>
      <c r="AB22" s="2">
        <v>5</v>
      </c>
      <c r="AC22" s="16">
        <v>5</v>
      </c>
      <c r="AD22" s="16">
        <v>5</v>
      </c>
      <c r="AE22" s="16">
        <v>4</v>
      </c>
      <c r="AF22" s="16">
        <v>5</v>
      </c>
      <c r="AG22" s="16">
        <v>1</v>
      </c>
      <c r="AH22" s="16">
        <v>1</v>
      </c>
      <c r="AI22" s="16">
        <v>4</v>
      </c>
      <c r="AJ22" s="16">
        <v>5</v>
      </c>
      <c r="AK22" s="16">
        <v>5</v>
      </c>
      <c r="AL22" s="90">
        <v>5</v>
      </c>
      <c r="AM22" s="16">
        <v>4</v>
      </c>
      <c r="AN22" s="16">
        <v>5</v>
      </c>
      <c r="AO22" s="16">
        <v>4</v>
      </c>
      <c r="AP22" s="217">
        <f t="shared" si="1"/>
        <v>4.2173913043478262</v>
      </c>
      <c r="AQ22" s="16">
        <v>5</v>
      </c>
      <c r="AR22" s="90">
        <v>4</v>
      </c>
      <c r="AS22" s="90">
        <v>5</v>
      </c>
      <c r="AT22" s="89">
        <v>5</v>
      </c>
      <c r="AU22" s="90">
        <v>5</v>
      </c>
      <c r="AV22" s="16">
        <v>5</v>
      </c>
      <c r="AW22" s="90">
        <v>5</v>
      </c>
      <c r="AX22" s="2">
        <v>5</v>
      </c>
      <c r="AY22" s="2">
        <v>5</v>
      </c>
      <c r="AZ22" s="2">
        <v>4</v>
      </c>
      <c r="BA22" s="2">
        <v>4</v>
      </c>
      <c r="BB22" s="2">
        <v>5</v>
      </c>
      <c r="BC22" s="12">
        <v>4</v>
      </c>
      <c r="BD22" s="2">
        <v>5</v>
      </c>
      <c r="BE22" s="255">
        <f t="shared" si="4"/>
        <v>4.4000000000000004</v>
      </c>
      <c r="BF22" s="258">
        <f t="shared" si="3"/>
        <v>4.4280193236714975</v>
      </c>
      <c r="BG22" s="258">
        <f t="shared" si="2"/>
        <v>88.560386473429944</v>
      </c>
    </row>
    <row r="23" spans="1:59" x14ac:dyDescent="0.35">
      <c r="A23" s="53">
        <v>11</v>
      </c>
      <c r="B23" s="10" t="s">
        <v>14</v>
      </c>
      <c r="C23" s="90">
        <v>5</v>
      </c>
      <c r="D23" s="90">
        <v>5</v>
      </c>
      <c r="E23" s="90">
        <v>5</v>
      </c>
      <c r="F23" s="90">
        <v>5</v>
      </c>
      <c r="G23" s="90">
        <v>5</v>
      </c>
      <c r="H23" s="16">
        <v>4</v>
      </c>
      <c r="I23" s="90">
        <v>4</v>
      </c>
      <c r="J23" s="90">
        <v>5</v>
      </c>
      <c r="K23" s="90">
        <v>4</v>
      </c>
      <c r="L23" s="89">
        <v>3</v>
      </c>
      <c r="M23" s="90">
        <v>5</v>
      </c>
      <c r="N23" s="90">
        <v>5</v>
      </c>
      <c r="O23" s="89">
        <v>5</v>
      </c>
      <c r="P23" s="16">
        <v>5</v>
      </c>
      <c r="Q23" s="16">
        <v>5</v>
      </c>
      <c r="R23" s="217">
        <f t="shared" si="0"/>
        <v>4.666666666666667</v>
      </c>
      <c r="S23" s="90">
        <v>5</v>
      </c>
      <c r="T23" s="90">
        <v>5</v>
      </c>
      <c r="U23" s="90">
        <v>5</v>
      </c>
      <c r="V23" s="90">
        <v>5</v>
      </c>
      <c r="W23" s="90">
        <v>4</v>
      </c>
      <c r="X23" s="90">
        <v>5</v>
      </c>
      <c r="Y23" s="90">
        <v>5</v>
      </c>
      <c r="Z23" s="90">
        <v>0</v>
      </c>
      <c r="AA23" s="90">
        <v>0</v>
      </c>
      <c r="AB23" s="2">
        <v>5</v>
      </c>
      <c r="AC23" s="16">
        <v>5</v>
      </c>
      <c r="AD23" s="16">
        <v>5</v>
      </c>
      <c r="AE23" s="16">
        <v>3</v>
      </c>
      <c r="AF23" s="16">
        <v>5</v>
      </c>
      <c r="AG23" s="16">
        <v>5</v>
      </c>
      <c r="AH23" s="16">
        <v>5</v>
      </c>
      <c r="AI23" s="16">
        <v>4</v>
      </c>
      <c r="AJ23" s="16">
        <v>5</v>
      </c>
      <c r="AK23" s="16">
        <v>5</v>
      </c>
      <c r="AL23" s="90">
        <v>5</v>
      </c>
      <c r="AM23" s="16">
        <v>4</v>
      </c>
      <c r="AN23" s="16">
        <v>5</v>
      </c>
      <c r="AO23" s="16">
        <v>4</v>
      </c>
      <c r="AP23" s="217">
        <f t="shared" si="1"/>
        <v>4.3043478260869561</v>
      </c>
      <c r="AQ23" s="16">
        <v>5</v>
      </c>
      <c r="AR23" s="90">
        <v>5</v>
      </c>
      <c r="AS23" s="90">
        <v>5</v>
      </c>
      <c r="AT23" s="89">
        <v>5</v>
      </c>
      <c r="AU23" s="90">
        <v>5</v>
      </c>
      <c r="AV23" s="16">
        <v>5</v>
      </c>
      <c r="AW23" s="90">
        <v>5</v>
      </c>
      <c r="AX23" s="2">
        <v>5</v>
      </c>
      <c r="AY23" s="2">
        <v>5</v>
      </c>
      <c r="AZ23" s="2">
        <v>4</v>
      </c>
      <c r="BA23" s="2">
        <v>4</v>
      </c>
      <c r="BB23" s="2">
        <v>5</v>
      </c>
      <c r="BC23" s="12">
        <v>4</v>
      </c>
      <c r="BD23" s="2">
        <v>5</v>
      </c>
      <c r="BE23" s="255">
        <f t="shared" si="4"/>
        <v>4.4666666666666668</v>
      </c>
      <c r="BF23" s="258">
        <f t="shared" si="3"/>
        <v>4.4792270531400966</v>
      </c>
      <c r="BG23" s="258">
        <f t="shared" si="2"/>
        <v>89.584541062801932</v>
      </c>
    </row>
    <row r="24" spans="1:59" x14ac:dyDescent="0.35">
      <c r="A24" s="53">
        <v>12</v>
      </c>
      <c r="B24" s="10" t="s">
        <v>15</v>
      </c>
      <c r="C24" s="90">
        <v>3</v>
      </c>
      <c r="D24" s="90">
        <v>5</v>
      </c>
      <c r="E24" s="90">
        <v>5</v>
      </c>
      <c r="F24" s="90">
        <v>5</v>
      </c>
      <c r="G24" s="90">
        <v>5</v>
      </c>
      <c r="H24" s="16">
        <v>5</v>
      </c>
      <c r="I24" s="90">
        <v>5</v>
      </c>
      <c r="J24" s="90">
        <v>5</v>
      </c>
      <c r="K24" s="90">
        <v>1</v>
      </c>
      <c r="L24" s="89">
        <v>4</v>
      </c>
      <c r="M24" s="90">
        <v>5</v>
      </c>
      <c r="N24" s="90">
        <v>5</v>
      </c>
      <c r="O24" s="89">
        <v>5</v>
      </c>
      <c r="P24" s="16">
        <v>5</v>
      </c>
      <c r="Q24" s="16">
        <v>5</v>
      </c>
      <c r="R24" s="217">
        <f t="shared" si="0"/>
        <v>4.5333333333333332</v>
      </c>
      <c r="S24" s="90">
        <v>3</v>
      </c>
      <c r="T24" s="90">
        <v>1</v>
      </c>
      <c r="U24" s="90">
        <v>3</v>
      </c>
      <c r="V24" s="90">
        <v>3</v>
      </c>
      <c r="W24" s="90">
        <v>4</v>
      </c>
      <c r="X24" s="90">
        <v>4</v>
      </c>
      <c r="Y24" s="90">
        <v>5</v>
      </c>
      <c r="Z24" s="90">
        <v>5</v>
      </c>
      <c r="AA24" s="90">
        <v>5</v>
      </c>
      <c r="AB24" s="2">
        <v>5</v>
      </c>
      <c r="AC24" s="16">
        <v>5</v>
      </c>
      <c r="AD24" s="16">
        <v>5</v>
      </c>
      <c r="AE24" s="16">
        <v>4</v>
      </c>
      <c r="AF24" s="16">
        <v>5</v>
      </c>
      <c r="AG24" s="16">
        <v>4</v>
      </c>
      <c r="AH24" s="16">
        <v>4</v>
      </c>
      <c r="AI24" s="16">
        <v>4</v>
      </c>
      <c r="AJ24" s="16">
        <v>5</v>
      </c>
      <c r="AK24" s="16">
        <v>5</v>
      </c>
      <c r="AL24" s="90">
        <v>5</v>
      </c>
      <c r="AM24" s="16">
        <v>3</v>
      </c>
      <c r="AN24" s="16">
        <v>5</v>
      </c>
      <c r="AO24" s="16">
        <v>1</v>
      </c>
      <c r="AP24" s="217">
        <f t="shared" si="1"/>
        <v>4.0434782608695654</v>
      </c>
      <c r="AQ24" s="16">
        <v>5</v>
      </c>
      <c r="AR24" s="90">
        <v>4</v>
      </c>
      <c r="AS24" s="90">
        <v>4</v>
      </c>
      <c r="AT24" s="89">
        <v>5</v>
      </c>
      <c r="AU24" s="90">
        <v>5</v>
      </c>
      <c r="AV24" s="16">
        <v>5</v>
      </c>
      <c r="AW24" s="90">
        <v>5</v>
      </c>
      <c r="AX24" s="2">
        <v>4</v>
      </c>
      <c r="AY24" s="2">
        <v>5</v>
      </c>
      <c r="AZ24" s="2">
        <v>4</v>
      </c>
      <c r="BA24" s="2">
        <v>5</v>
      </c>
      <c r="BB24" s="2">
        <v>5</v>
      </c>
      <c r="BC24" s="12">
        <v>5</v>
      </c>
      <c r="BD24" s="2">
        <v>5</v>
      </c>
      <c r="BE24" s="255">
        <f t="shared" si="4"/>
        <v>4.4000000000000004</v>
      </c>
      <c r="BF24" s="258">
        <f t="shared" si="3"/>
        <v>4.3256038647342994</v>
      </c>
      <c r="BG24" s="258">
        <f t="shared" si="2"/>
        <v>86.512077294685994</v>
      </c>
    </row>
    <row r="25" spans="1:59" x14ac:dyDescent="0.35">
      <c r="A25" s="53">
        <v>13</v>
      </c>
      <c r="B25" s="10" t="s">
        <v>16</v>
      </c>
      <c r="C25" s="90">
        <v>4</v>
      </c>
      <c r="D25" s="90">
        <v>5</v>
      </c>
      <c r="E25" s="90">
        <v>4</v>
      </c>
      <c r="F25" s="90">
        <v>4</v>
      </c>
      <c r="G25" s="90">
        <v>5</v>
      </c>
      <c r="H25" s="16">
        <v>4</v>
      </c>
      <c r="I25" s="90">
        <v>4</v>
      </c>
      <c r="J25" s="90">
        <v>4</v>
      </c>
      <c r="K25" s="90">
        <v>4</v>
      </c>
      <c r="L25" s="89">
        <v>2</v>
      </c>
      <c r="M25" s="90">
        <v>4</v>
      </c>
      <c r="N25" s="90">
        <v>5</v>
      </c>
      <c r="O25" s="89">
        <v>3</v>
      </c>
      <c r="P25" s="16">
        <v>3</v>
      </c>
      <c r="Q25" s="16">
        <v>4</v>
      </c>
      <c r="R25" s="217">
        <f t="shared" si="0"/>
        <v>3.9333333333333331</v>
      </c>
      <c r="S25" s="90">
        <v>4</v>
      </c>
      <c r="T25" s="90">
        <v>4</v>
      </c>
      <c r="U25" s="90">
        <v>4</v>
      </c>
      <c r="V25" s="90">
        <v>4</v>
      </c>
      <c r="W25" s="90">
        <v>4</v>
      </c>
      <c r="X25" s="90">
        <v>4</v>
      </c>
      <c r="Y25" s="90">
        <v>5</v>
      </c>
      <c r="Z25" s="90">
        <v>5</v>
      </c>
      <c r="AA25" s="90">
        <v>5</v>
      </c>
      <c r="AB25" s="2">
        <v>5</v>
      </c>
      <c r="AC25" s="16">
        <v>4</v>
      </c>
      <c r="AD25" s="16">
        <v>5</v>
      </c>
      <c r="AE25" s="16">
        <v>2</v>
      </c>
      <c r="AF25" s="16">
        <v>5</v>
      </c>
      <c r="AG25" s="16">
        <v>5</v>
      </c>
      <c r="AH25" s="16">
        <v>5</v>
      </c>
      <c r="AI25" s="16">
        <v>4</v>
      </c>
      <c r="AJ25" s="16">
        <v>5</v>
      </c>
      <c r="AK25" s="16">
        <v>5</v>
      </c>
      <c r="AL25" s="90">
        <v>4</v>
      </c>
      <c r="AM25" s="16">
        <v>3</v>
      </c>
      <c r="AN25" s="16">
        <v>5</v>
      </c>
      <c r="AO25" s="16">
        <v>4</v>
      </c>
      <c r="AP25" s="217">
        <f t="shared" si="1"/>
        <v>4.3478260869565215</v>
      </c>
      <c r="AQ25" s="16">
        <v>5</v>
      </c>
      <c r="AR25" s="90">
        <v>4</v>
      </c>
      <c r="AS25" s="90">
        <v>4</v>
      </c>
      <c r="AT25" s="89">
        <v>5</v>
      </c>
      <c r="AU25" s="90">
        <v>4</v>
      </c>
      <c r="AV25" s="16">
        <v>4</v>
      </c>
      <c r="AW25" s="90">
        <v>5</v>
      </c>
      <c r="AX25" s="2">
        <v>4</v>
      </c>
      <c r="AY25" s="2">
        <v>4</v>
      </c>
      <c r="AZ25" s="2">
        <v>4</v>
      </c>
      <c r="BA25" s="2">
        <v>4</v>
      </c>
      <c r="BB25" s="2">
        <v>5</v>
      </c>
      <c r="BC25" s="12">
        <v>4</v>
      </c>
      <c r="BD25" s="2">
        <v>5</v>
      </c>
      <c r="BE25" s="255">
        <f t="shared" si="4"/>
        <v>4.0666666666666664</v>
      </c>
      <c r="BF25" s="258">
        <f t="shared" si="3"/>
        <v>4.1159420289855069</v>
      </c>
      <c r="BG25" s="258">
        <f t="shared" si="2"/>
        <v>82.318840579710141</v>
      </c>
    </row>
    <row r="26" spans="1:59" x14ac:dyDescent="0.35">
      <c r="A26" s="53">
        <v>14</v>
      </c>
      <c r="B26" s="10" t="s">
        <v>17</v>
      </c>
      <c r="C26" s="90">
        <v>5</v>
      </c>
      <c r="D26" s="90">
        <v>5</v>
      </c>
      <c r="E26" s="90">
        <v>4</v>
      </c>
      <c r="F26" s="90">
        <v>4</v>
      </c>
      <c r="G26" s="90">
        <v>5</v>
      </c>
      <c r="H26" s="16">
        <v>4</v>
      </c>
      <c r="I26" s="90">
        <v>4</v>
      </c>
      <c r="J26" s="90">
        <v>5</v>
      </c>
      <c r="K26" s="90">
        <v>4</v>
      </c>
      <c r="L26" s="89">
        <v>3</v>
      </c>
      <c r="M26" s="90">
        <v>5</v>
      </c>
      <c r="N26" s="90">
        <v>5</v>
      </c>
      <c r="O26" s="89">
        <v>4</v>
      </c>
      <c r="P26" s="16">
        <v>4</v>
      </c>
      <c r="Q26" s="16">
        <v>5</v>
      </c>
      <c r="R26" s="217">
        <f t="shared" si="0"/>
        <v>4.4000000000000004</v>
      </c>
      <c r="S26" s="90">
        <v>5</v>
      </c>
      <c r="T26" s="90">
        <v>2</v>
      </c>
      <c r="U26" s="90">
        <v>5</v>
      </c>
      <c r="V26" s="90">
        <v>5</v>
      </c>
      <c r="W26" s="90">
        <v>4</v>
      </c>
      <c r="X26" s="90">
        <v>4</v>
      </c>
      <c r="Y26" s="90">
        <v>5</v>
      </c>
      <c r="Z26" s="90">
        <v>5</v>
      </c>
      <c r="AA26" s="90">
        <v>5</v>
      </c>
      <c r="AB26" s="2">
        <v>5</v>
      </c>
      <c r="AC26" s="16">
        <v>5</v>
      </c>
      <c r="AD26" s="16">
        <v>4</v>
      </c>
      <c r="AE26" s="16">
        <v>3</v>
      </c>
      <c r="AF26" s="16">
        <v>4</v>
      </c>
      <c r="AG26" s="16">
        <v>4</v>
      </c>
      <c r="AH26" s="16">
        <v>4</v>
      </c>
      <c r="AI26" s="16">
        <v>4</v>
      </c>
      <c r="AJ26" s="16">
        <v>5</v>
      </c>
      <c r="AK26" s="16">
        <v>5</v>
      </c>
      <c r="AL26" s="90">
        <v>5</v>
      </c>
      <c r="AM26" s="16">
        <v>4</v>
      </c>
      <c r="AN26" s="16">
        <v>5</v>
      </c>
      <c r="AO26" s="16">
        <v>4</v>
      </c>
      <c r="AP26" s="217">
        <f t="shared" si="1"/>
        <v>4.3913043478260869</v>
      </c>
      <c r="AQ26" s="16">
        <v>4</v>
      </c>
      <c r="AR26" s="90">
        <v>3</v>
      </c>
      <c r="AS26" s="90">
        <v>4</v>
      </c>
      <c r="AT26" s="89">
        <v>5</v>
      </c>
      <c r="AU26" s="90">
        <v>5</v>
      </c>
      <c r="AV26" s="16">
        <v>5</v>
      </c>
      <c r="AW26" s="90">
        <v>5</v>
      </c>
      <c r="AX26" s="2">
        <v>4</v>
      </c>
      <c r="AY26" s="2">
        <v>5</v>
      </c>
      <c r="AZ26" s="2">
        <v>4</v>
      </c>
      <c r="BA26" s="2">
        <v>5</v>
      </c>
      <c r="BB26" s="2">
        <v>5</v>
      </c>
      <c r="BC26" s="12">
        <v>5</v>
      </c>
      <c r="BD26" s="2">
        <v>5</v>
      </c>
      <c r="BE26" s="255">
        <f t="shared" si="4"/>
        <v>4.2666666666666666</v>
      </c>
      <c r="BF26" s="258">
        <f t="shared" si="3"/>
        <v>4.3526570048309177</v>
      </c>
      <c r="BG26" s="258">
        <f t="shared" si="2"/>
        <v>87.053140096618364</v>
      </c>
    </row>
    <row r="27" spans="1:59" x14ac:dyDescent="0.35">
      <c r="A27" s="53">
        <v>15</v>
      </c>
      <c r="B27" s="169" t="s">
        <v>18</v>
      </c>
      <c r="C27" s="170">
        <v>5</v>
      </c>
      <c r="D27" s="170">
        <v>5</v>
      </c>
      <c r="E27" s="170">
        <v>4</v>
      </c>
      <c r="F27" s="170">
        <v>5</v>
      </c>
      <c r="G27" s="170">
        <v>5</v>
      </c>
      <c r="H27" s="142">
        <v>4</v>
      </c>
      <c r="I27" s="170">
        <v>4</v>
      </c>
      <c r="J27" s="170">
        <v>5</v>
      </c>
      <c r="K27" s="170">
        <v>4</v>
      </c>
      <c r="L27" s="171">
        <v>4</v>
      </c>
      <c r="M27" s="170">
        <v>5</v>
      </c>
      <c r="N27" s="170">
        <v>5</v>
      </c>
      <c r="O27" s="171">
        <v>4</v>
      </c>
      <c r="P27" s="142">
        <v>4</v>
      </c>
      <c r="Q27" s="142">
        <v>5</v>
      </c>
      <c r="R27" s="218">
        <f t="shared" si="0"/>
        <v>4.5333333333333332</v>
      </c>
      <c r="S27" s="170">
        <v>5</v>
      </c>
      <c r="T27" s="170">
        <v>3</v>
      </c>
      <c r="U27" s="170"/>
      <c r="V27" s="170">
        <v>5</v>
      </c>
      <c r="W27" s="170">
        <v>5</v>
      </c>
      <c r="X27" s="170">
        <v>5</v>
      </c>
      <c r="Y27" s="170">
        <v>0</v>
      </c>
      <c r="Z27" s="170">
        <v>5</v>
      </c>
      <c r="AA27" s="170">
        <v>5</v>
      </c>
      <c r="AB27" s="140">
        <v>5</v>
      </c>
      <c r="AC27" s="142">
        <v>5</v>
      </c>
      <c r="AD27" s="142">
        <v>4</v>
      </c>
      <c r="AE27" s="142">
        <v>4</v>
      </c>
      <c r="AF27" s="142">
        <v>4</v>
      </c>
      <c r="AG27" s="142">
        <v>4</v>
      </c>
      <c r="AH27" s="142">
        <v>4</v>
      </c>
      <c r="AI27" s="142">
        <v>4</v>
      </c>
      <c r="AJ27" s="142">
        <v>5</v>
      </c>
      <c r="AK27" s="142">
        <v>5</v>
      </c>
      <c r="AL27" s="170">
        <v>5</v>
      </c>
      <c r="AM27" s="142">
        <v>3</v>
      </c>
      <c r="AN27" s="142">
        <v>5</v>
      </c>
      <c r="AO27" s="142">
        <v>4</v>
      </c>
      <c r="AP27" s="218">
        <f t="shared" si="1"/>
        <v>4.0869565217391308</v>
      </c>
      <c r="AQ27" s="142">
        <v>4</v>
      </c>
      <c r="AR27" s="170">
        <v>5</v>
      </c>
      <c r="AS27" s="170">
        <v>5</v>
      </c>
      <c r="AT27" s="171">
        <v>4</v>
      </c>
      <c r="AU27" s="170">
        <v>3</v>
      </c>
      <c r="AV27" s="142">
        <v>5</v>
      </c>
      <c r="AW27" s="170">
        <v>5</v>
      </c>
      <c r="AX27" s="140">
        <v>5</v>
      </c>
      <c r="AY27" s="140">
        <v>5</v>
      </c>
      <c r="AZ27" s="140">
        <v>4</v>
      </c>
      <c r="BA27" s="140">
        <v>4</v>
      </c>
      <c r="BB27" s="140">
        <v>5</v>
      </c>
      <c r="BC27" s="172">
        <v>4</v>
      </c>
      <c r="BD27" s="140">
        <v>5</v>
      </c>
      <c r="BE27" s="256">
        <f t="shared" si="4"/>
        <v>4.2</v>
      </c>
      <c r="BF27" s="258">
        <f t="shared" si="3"/>
        <v>4.2734299516908214</v>
      </c>
      <c r="BG27" s="258">
        <f t="shared" si="2"/>
        <v>85.468599033816432</v>
      </c>
    </row>
    <row r="28" spans="1:59" x14ac:dyDescent="0.35">
      <c r="A28" s="227"/>
      <c r="B28" s="88" t="s">
        <v>19</v>
      </c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</row>
    <row r="29" spans="1:59" x14ac:dyDescent="0.35">
      <c r="A29" s="53">
        <v>16</v>
      </c>
      <c r="B29" s="11" t="s">
        <v>20</v>
      </c>
      <c r="C29" s="162">
        <v>5</v>
      </c>
      <c r="D29" s="162">
        <v>5</v>
      </c>
      <c r="E29" s="162">
        <v>5</v>
      </c>
      <c r="F29" s="162">
        <v>5</v>
      </c>
      <c r="G29" s="162">
        <v>5</v>
      </c>
      <c r="H29" s="148">
        <v>4</v>
      </c>
      <c r="I29" s="162">
        <v>4</v>
      </c>
      <c r="J29" s="162">
        <v>5</v>
      </c>
      <c r="K29" s="162">
        <v>4</v>
      </c>
      <c r="L29" s="163">
        <v>5</v>
      </c>
      <c r="M29" s="162">
        <v>5</v>
      </c>
      <c r="N29" s="162">
        <v>5</v>
      </c>
      <c r="O29" s="163">
        <v>5</v>
      </c>
      <c r="P29" s="148">
        <v>5</v>
      </c>
      <c r="Q29" s="148">
        <v>5</v>
      </c>
      <c r="R29" s="216">
        <f t="shared" si="0"/>
        <v>4.8</v>
      </c>
      <c r="S29" s="162">
        <v>5</v>
      </c>
      <c r="T29" s="162">
        <v>5</v>
      </c>
      <c r="U29" s="162">
        <v>5</v>
      </c>
      <c r="V29" s="162">
        <v>5</v>
      </c>
      <c r="W29" s="162">
        <v>5</v>
      </c>
      <c r="X29" s="162">
        <v>5</v>
      </c>
      <c r="Y29" s="162">
        <v>4</v>
      </c>
      <c r="Z29" s="162">
        <v>4</v>
      </c>
      <c r="AA29" s="162">
        <v>4</v>
      </c>
      <c r="AB29" s="141">
        <v>5</v>
      </c>
      <c r="AC29" s="148">
        <v>5</v>
      </c>
      <c r="AD29" s="148">
        <v>5</v>
      </c>
      <c r="AE29" s="148">
        <v>5</v>
      </c>
      <c r="AF29" s="148">
        <v>5</v>
      </c>
      <c r="AG29" s="148">
        <v>4</v>
      </c>
      <c r="AH29" s="148">
        <v>4</v>
      </c>
      <c r="AI29" s="148">
        <v>4</v>
      </c>
      <c r="AJ29" s="176">
        <v>0</v>
      </c>
      <c r="AK29" s="148">
        <v>5</v>
      </c>
      <c r="AL29" s="162">
        <v>5</v>
      </c>
      <c r="AM29" s="148">
        <v>4</v>
      </c>
      <c r="AN29" s="148">
        <v>5</v>
      </c>
      <c r="AO29" s="148">
        <v>4</v>
      </c>
      <c r="AP29" s="216">
        <f t="shared" si="1"/>
        <v>4.4347826086956523</v>
      </c>
      <c r="AQ29" s="148">
        <v>5</v>
      </c>
      <c r="AR29" s="162">
        <v>5</v>
      </c>
      <c r="AS29" s="162">
        <v>5</v>
      </c>
      <c r="AT29" s="163">
        <v>5</v>
      </c>
      <c r="AU29" s="162">
        <v>5</v>
      </c>
      <c r="AV29" s="148">
        <v>5</v>
      </c>
      <c r="AW29" s="162">
        <v>5</v>
      </c>
      <c r="AX29" s="141">
        <v>5</v>
      </c>
      <c r="AY29" s="141">
        <v>5</v>
      </c>
      <c r="AZ29" s="141">
        <v>5</v>
      </c>
      <c r="BA29" s="141">
        <v>5</v>
      </c>
      <c r="BB29" s="141">
        <v>5</v>
      </c>
      <c r="BC29" s="150">
        <v>0</v>
      </c>
      <c r="BD29" s="141">
        <v>5</v>
      </c>
      <c r="BE29" s="254">
        <f>SUM(AQ29:BD29)/15</f>
        <v>4.333333333333333</v>
      </c>
      <c r="BF29" s="258">
        <f t="shared" si="3"/>
        <v>4.522705314009662</v>
      </c>
      <c r="BG29" s="258">
        <f>BF29*100/5</f>
        <v>90.454106280193244</v>
      </c>
    </row>
    <row r="30" spans="1:59" x14ac:dyDescent="0.35">
      <c r="A30" s="53">
        <v>17</v>
      </c>
      <c r="B30" s="10" t="s">
        <v>21</v>
      </c>
      <c r="C30" s="90">
        <v>5</v>
      </c>
      <c r="D30" s="90">
        <v>5</v>
      </c>
      <c r="E30" s="90">
        <v>5</v>
      </c>
      <c r="F30" s="90">
        <v>5</v>
      </c>
      <c r="G30" s="90">
        <v>5</v>
      </c>
      <c r="H30" s="16">
        <v>4</v>
      </c>
      <c r="I30" s="90">
        <v>4</v>
      </c>
      <c r="J30" s="90">
        <v>5</v>
      </c>
      <c r="K30" s="90">
        <v>4</v>
      </c>
      <c r="L30" s="89">
        <v>5</v>
      </c>
      <c r="M30" s="90">
        <v>5</v>
      </c>
      <c r="N30" s="90">
        <v>5</v>
      </c>
      <c r="O30" s="89">
        <v>5</v>
      </c>
      <c r="P30" s="16">
        <v>5</v>
      </c>
      <c r="Q30" s="16">
        <v>5</v>
      </c>
      <c r="R30" s="217">
        <f t="shared" si="0"/>
        <v>4.8</v>
      </c>
      <c r="S30" s="90">
        <v>5</v>
      </c>
      <c r="T30" s="90">
        <v>5</v>
      </c>
      <c r="U30" s="90">
        <v>5</v>
      </c>
      <c r="V30" s="90">
        <v>5</v>
      </c>
      <c r="W30" s="90">
        <v>5</v>
      </c>
      <c r="X30" s="90">
        <v>5</v>
      </c>
      <c r="Y30" s="90">
        <v>5</v>
      </c>
      <c r="Z30" s="90">
        <v>5</v>
      </c>
      <c r="AA30" s="90">
        <v>5</v>
      </c>
      <c r="AB30" s="2">
        <v>5</v>
      </c>
      <c r="AC30" s="16">
        <v>5</v>
      </c>
      <c r="AD30" s="16">
        <v>5</v>
      </c>
      <c r="AE30" s="16">
        <v>5</v>
      </c>
      <c r="AF30" s="16">
        <v>4</v>
      </c>
      <c r="AG30" s="16">
        <v>4</v>
      </c>
      <c r="AH30" s="16">
        <v>4</v>
      </c>
      <c r="AI30" s="16">
        <v>4</v>
      </c>
      <c r="AJ30" s="6">
        <v>0</v>
      </c>
      <c r="AK30" s="16">
        <v>5</v>
      </c>
      <c r="AL30" s="90">
        <v>5</v>
      </c>
      <c r="AM30" s="16">
        <v>4</v>
      </c>
      <c r="AN30" s="16">
        <v>5</v>
      </c>
      <c r="AO30" s="16">
        <v>4</v>
      </c>
      <c r="AP30" s="217">
        <f t="shared" si="1"/>
        <v>4.5217391304347823</v>
      </c>
      <c r="AQ30" s="16">
        <v>5</v>
      </c>
      <c r="AR30" s="90">
        <v>4</v>
      </c>
      <c r="AS30" s="90">
        <v>5</v>
      </c>
      <c r="AT30" s="89">
        <v>5</v>
      </c>
      <c r="AU30" s="90">
        <v>5</v>
      </c>
      <c r="AV30" s="16">
        <v>5</v>
      </c>
      <c r="AW30" s="90">
        <v>5</v>
      </c>
      <c r="AX30" s="2">
        <v>1</v>
      </c>
      <c r="AY30" s="2">
        <v>0</v>
      </c>
      <c r="AZ30" s="2">
        <v>1</v>
      </c>
      <c r="BA30" s="2">
        <v>5</v>
      </c>
      <c r="BB30" s="2">
        <v>5</v>
      </c>
      <c r="BC30" s="12">
        <v>0</v>
      </c>
      <c r="BD30" s="2">
        <v>5</v>
      </c>
      <c r="BE30" s="255">
        <f>SUM(AQ30:BD30)/15</f>
        <v>3.4</v>
      </c>
      <c r="BF30" s="258">
        <f t="shared" si="3"/>
        <v>4.2405797101449272</v>
      </c>
      <c r="BG30" s="258">
        <f t="shared" si="2"/>
        <v>84.811594202898533</v>
      </c>
    </row>
    <row r="31" spans="1:59" x14ac:dyDescent="0.35">
      <c r="A31" s="53">
        <v>18</v>
      </c>
      <c r="B31" s="169" t="s">
        <v>22</v>
      </c>
      <c r="C31" s="170">
        <v>5</v>
      </c>
      <c r="D31" s="170">
        <v>5</v>
      </c>
      <c r="E31" s="170">
        <v>5</v>
      </c>
      <c r="F31" s="170">
        <v>5</v>
      </c>
      <c r="G31" s="170">
        <v>5</v>
      </c>
      <c r="H31" s="142">
        <v>4</v>
      </c>
      <c r="I31" s="170">
        <v>4</v>
      </c>
      <c r="J31" s="170">
        <v>5</v>
      </c>
      <c r="K31" s="170">
        <v>4</v>
      </c>
      <c r="L31" s="171">
        <v>5</v>
      </c>
      <c r="M31" s="170" t="s">
        <v>150</v>
      </c>
      <c r="N31" s="170">
        <v>5</v>
      </c>
      <c r="O31" s="171">
        <v>5</v>
      </c>
      <c r="P31" s="142">
        <v>5</v>
      </c>
      <c r="Q31" s="142">
        <v>0</v>
      </c>
      <c r="R31" s="218">
        <f t="shared" si="0"/>
        <v>4.1333333333333337</v>
      </c>
      <c r="S31" s="170">
        <v>5</v>
      </c>
      <c r="T31" s="170">
        <v>5</v>
      </c>
      <c r="U31" s="170">
        <v>5</v>
      </c>
      <c r="V31" s="170">
        <v>5</v>
      </c>
      <c r="W31" s="170">
        <v>5</v>
      </c>
      <c r="X31" s="170">
        <v>5</v>
      </c>
      <c r="Y31" s="170">
        <v>3</v>
      </c>
      <c r="Z31" s="170">
        <v>3</v>
      </c>
      <c r="AA31" s="170">
        <v>3</v>
      </c>
      <c r="AB31" s="140">
        <v>5</v>
      </c>
      <c r="AC31" s="142">
        <v>0</v>
      </c>
      <c r="AD31" s="142">
        <v>5</v>
      </c>
      <c r="AE31" s="142">
        <v>5</v>
      </c>
      <c r="AF31" s="142">
        <v>5</v>
      </c>
      <c r="AG31" s="142">
        <v>4</v>
      </c>
      <c r="AH31" s="142">
        <v>4</v>
      </c>
      <c r="AI31" s="142">
        <v>4</v>
      </c>
      <c r="AJ31" s="177">
        <v>0</v>
      </c>
      <c r="AK31" s="142">
        <v>5</v>
      </c>
      <c r="AL31" s="170">
        <v>1</v>
      </c>
      <c r="AM31" s="142">
        <v>4</v>
      </c>
      <c r="AN31" s="142">
        <v>5</v>
      </c>
      <c r="AO31" s="142">
        <v>4</v>
      </c>
      <c r="AP31" s="218">
        <f t="shared" si="1"/>
        <v>3.9130434782608696</v>
      </c>
      <c r="AQ31" s="142">
        <v>5</v>
      </c>
      <c r="AR31" s="170">
        <v>5</v>
      </c>
      <c r="AS31" s="170">
        <v>5</v>
      </c>
      <c r="AT31" s="171">
        <v>5</v>
      </c>
      <c r="AU31" s="170">
        <v>5</v>
      </c>
      <c r="AV31" s="142">
        <v>5</v>
      </c>
      <c r="AW31" s="170">
        <v>5</v>
      </c>
      <c r="AX31" s="140">
        <v>1</v>
      </c>
      <c r="AY31" s="140">
        <v>0</v>
      </c>
      <c r="AZ31" s="140">
        <v>1</v>
      </c>
      <c r="BA31" s="140">
        <v>5</v>
      </c>
      <c r="BB31" s="140">
        <v>5</v>
      </c>
      <c r="BC31" s="172">
        <v>5</v>
      </c>
      <c r="BD31" s="140">
        <v>5</v>
      </c>
      <c r="BE31" s="256">
        <f>SUM(AQ31:BD31)/15</f>
        <v>3.8</v>
      </c>
      <c r="BF31" s="258">
        <f t="shared" si="3"/>
        <v>3.9487922705314014</v>
      </c>
      <c r="BG31" s="258">
        <f t="shared" si="2"/>
        <v>78.975845410628025</v>
      </c>
    </row>
    <row r="32" spans="1:59" ht="26.5" x14ac:dyDescent="0.35">
      <c r="A32" s="47"/>
      <c r="B32" s="88" t="s">
        <v>23</v>
      </c>
      <c r="C32" s="164"/>
      <c r="D32" s="164"/>
      <c r="E32" s="164"/>
      <c r="F32" s="164"/>
      <c r="G32" s="164"/>
      <c r="H32" s="165"/>
      <c r="I32" s="164"/>
      <c r="J32" s="164"/>
      <c r="K32" s="164"/>
      <c r="L32" s="166"/>
      <c r="M32" s="164"/>
      <c r="N32" s="164"/>
      <c r="O32" s="166"/>
      <c r="P32" s="45"/>
      <c r="Q32" s="165"/>
      <c r="R32" s="45"/>
      <c r="S32" s="164"/>
      <c r="T32" s="164"/>
      <c r="U32" s="164"/>
      <c r="V32" s="164"/>
      <c r="W32" s="164"/>
      <c r="X32" s="164"/>
      <c r="Y32" s="164"/>
      <c r="Z32" s="164"/>
      <c r="AA32" s="164"/>
      <c r="AB32" s="129"/>
      <c r="AC32" s="165"/>
      <c r="AD32" s="165"/>
      <c r="AE32" s="165"/>
      <c r="AF32" s="45"/>
      <c r="AG32" s="165"/>
      <c r="AH32" s="165"/>
      <c r="AI32" s="165"/>
      <c r="AJ32" s="165"/>
      <c r="AK32" s="165"/>
      <c r="AL32" s="164"/>
      <c r="AM32" s="165"/>
      <c r="AN32" s="165"/>
      <c r="AO32" s="45"/>
      <c r="AP32" s="45"/>
      <c r="AQ32" s="45"/>
      <c r="AR32" s="164"/>
      <c r="AS32" s="164"/>
      <c r="AT32" s="166"/>
      <c r="AU32" s="164"/>
      <c r="AV32" s="165"/>
      <c r="AW32" s="164"/>
      <c r="AX32" s="72"/>
      <c r="AY32" s="72"/>
      <c r="AZ32" s="72"/>
      <c r="BA32" s="72"/>
      <c r="BB32" s="129"/>
      <c r="BC32" s="129"/>
      <c r="BD32" s="129"/>
      <c r="BE32" s="129"/>
      <c r="BF32" s="129"/>
      <c r="BG32" s="129"/>
    </row>
    <row r="33" spans="1:59" x14ac:dyDescent="0.35">
      <c r="A33" s="53">
        <v>19</v>
      </c>
      <c r="B33" s="11" t="s">
        <v>24</v>
      </c>
      <c r="C33" s="162">
        <v>4</v>
      </c>
      <c r="D33" s="162">
        <v>3</v>
      </c>
      <c r="E33" s="162">
        <v>4</v>
      </c>
      <c r="F33" s="162">
        <v>4</v>
      </c>
      <c r="G33" s="162">
        <v>5</v>
      </c>
      <c r="H33" s="148">
        <v>4</v>
      </c>
      <c r="I33" s="162">
        <v>4</v>
      </c>
      <c r="J33" s="162">
        <v>5</v>
      </c>
      <c r="K33" s="162">
        <v>4</v>
      </c>
      <c r="L33" s="163">
        <v>5</v>
      </c>
      <c r="M33" s="162">
        <v>4</v>
      </c>
      <c r="N33" s="162">
        <v>5</v>
      </c>
      <c r="O33" s="163">
        <v>5</v>
      </c>
      <c r="P33" s="148">
        <v>5</v>
      </c>
      <c r="Q33" s="148">
        <v>4</v>
      </c>
      <c r="R33" s="216">
        <f t="shared" si="0"/>
        <v>4.333333333333333</v>
      </c>
      <c r="S33" s="162">
        <v>4</v>
      </c>
      <c r="T33" s="162">
        <v>2</v>
      </c>
      <c r="U33" s="162">
        <v>4</v>
      </c>
      <c r="V33" s="162">
        <v>4</v>
      </c>
      <c r="W33" s="162">
        <v>4</v>
      </c>
      <c r="X33" s="162">
        <v>4</v>
      </c>
      <c r="Y33" s="162">
        <v>4</v>
      </c>
      <c r="Z33" s="162">
        <v>4</v>
      </c>
      <c r="AA33" s="162">
        <v>4</v>
      </c>
      <c r="AB33" s="141">
        <v>5</v>
      </c>
      <c r="AC33" s="148">
        <v>4</v>
      </c>
      <c r="AD33" s="148">
        <v>4</v>
      </c>
      <c r="AE33" s="148">
        <v>5</v>
      </c>
      <c r="AF33" s="148">
        <v>4</v>
      </c>
      <c r="AG33" s="148">
        <v>4</v>
      </c>
      <c r="AH33" s="148">
        <v>4</v>
      </c>
      <c r="AI33" s="148">
        <v>4</v>
      </c>
      <c r="AJ33" s="148">
        <v>5</v>
      </c>
      <c r="AK33" s="148">
        <v>4</v>
      </c>
      <c r="AL33" s="162">
        <v>4</v>
      </c>
      <c r="AM33" s="148">
        <v>4</v>
      </c>
      <c r="AN33" s="148">
        <v>5</v>
      </c>
      <c r="AO33" s="148">
        <v>4</v>
      </c>
      <c r="AP33" s="216">
        <f t="shared" si="1"/>
        <v>4.0869565217391308</v>
      </c>
      <c r="AQ33" s="148">
        <v>4</v>
      </c>
      <c r="AR33" s="162">
        <v>5</v>
      </c>
      <c r="AS33" s="162">
        <v>5</v>
      </c>
      <c r="AT33" s="163">
        <v>4</v>
      </c>
      <c r="AU33" s="162">
        <v>5</v>
      </c>
      <c r="AV33" s="148">
        <v>5</v>
      </c>
      <c r="AW33" s="162">
        <v>3</v>
      </c>
      <c r="AX33" s="52">
        <v>0</v>
      </c>
      <c r="AY33" s="141">
        <v>5</v>
      </c>
      <c r="AZ33" s="141">
        <v>4</v>
      </c>
      <c r="BA33" s="141">
        <v>4</v>
      </c>
      <c r="BB33" s="141">
        <v>5</v>
      </c>
      <c r="BC33" s="150">
        <v>4</v>
      </c>
      <c r="BD33" s="141">
        <v>5</v>
      </c>
      <c r="BE33" s="254">
        <f t="shared" ref="BE33:BE38" si="5">SUM(AQ33:BD33)/15</f>
        <v>3.8666666666666667</v>
      </c>
      <c r="BF33" s="258">
        <f t="shared" si="3"/>
        <v>4.0956521739130443</v>
      </c>
      <c r="BG33" s="258">
        <f t="shared" si="2"/>
        <v>81.913043478260889</v>
      </c>
    </row>
    <row r="34" spans="1:59" x14ac:dyDescent="0.35">
      <c r="A34" s="53">
        <v>20</v>
      </c>
      <c r="B34" s="10" t="s">
        <v>25</v>
      </c>
      <c r="C34" s="90">
        <v>5</v>
      </c>
      <c r="D34" s="90">
        <v>5</v>
      </c>
      <c r="E34" s="90">
        <v>5</v>
      </c>
      <c r="F34" s="90">
        <v>5</v>
      </c>
      <c r="G34" s="90">
        <v>5</v>
      </c>
      <c r="H34" s="16">
        <v>5</v>
      </c>
      <c r="I34" s="90">
        <v>5</v>
      </c>
      <c r="J34" s="90">
        <v>5</v>
      </c>
      <c r="K34" s="90">
        <v>5</v>
      </c>
      <c r="L34" s="89">
        <v>2</v>
      </c>
      <c r="M34" s="90">
        <v>5</v>
      </c>
      <c r="N34" s="90">
        <v>1</v>
      </c>
      <c r="O34" s="89">
        <v>5</v>
      </c>
      <c r="P34" s="16">
        <v>5</v>
      </c>
      <c r="Q34" s="16">
        <v>5</v>
      </c>
      <c r="R34" s="217">
        <f t="shared" si="0"/>
        <v>4.5333333333333332</v>
      </c>
      <c r="S34" s="90">
        <v>5</v>
      </c>
      <c r="T34" s="90">
        <v>3</v>
      </c>
      <c r="U34" s="90">
        <v>5</v>
      </c>
      <c r="V34" s="90">
        <v>5</v>
      </c>
      <c r="W34" s="90">
        <v>5</v>
      </c>
      <c r="X34" s="90">
        <v>5</v>
      </c>
      <c r="Y34" s="90">
        <v>5</v>
      </c>
      <c r="Z34" s="90">
        <v>5</v>
      </c>
      <c r="AA34" s="90">
        <v>5</v>
      </c>
      <c r="AB34" s="2">
        <v>5</v>
      </c>
      <c r="AC34" s="16">
        <v>5</v>
      </c>
      <c r="AD34" s="16">
        <v>5</v>
      </c>
      <c r="AE34" s="16">
        <v>5</v>
      </c>
      <c r="AF34" s="16">
        <v>2</v>
      </c>
      <c r="AG34" s="16">
        <v>4</v>
      </c>
      <c r="AH34" s="16">
        <v>4</v>
      </c>
      <c r="AI34" s="16">
        <v>4</v>
      </c>
      <c r="AJ34" s="16">
        <v>5</v>
      </c>
      <c r="AK34" s="16">
        <v>5</v>
      </c>
      <c r="AL34" s="90">
        <v>5</v>
      </c>
      <c r="AM34" s="16">
        <v>4</v>
      </c>
      <c r="AN34" s="16">
        <v>1</v>
      </c>
      <c r="AO34" s="16">
        <v>5</v>
      </c>
      <c r="AP34" s="217">
        <f t="shared" si="1"/>
        <v>4.4347826086956523</v>
      </c>
      <c r="AQ34" s="16">
        <v>5</v>
      </c>
      <c r="AR34" s="90">
        <v>3</v>
      </c>
      <c r="AS34" s="90">
        <v>5</v>
      </c>
      <c r="AT34" s="89">
        <v>4</v>
      </c>
      <c r="AU34" s="90">
        <v>4</v>
      </c>
      <c r="AV34" s="16">
        <v>5</v>
      </c>
      <c r="AW34" s="90">
        <v>2</v>
      </c>
      <c r="AX34" s="18">
        <v>0</v>
      </c>
      <c r="AY34" s="2">
        <v>5</v>
      </c>
      <c r="AZ34" s="2">
        <v>4</v>
      </c>
      <c r="BA34" s="2">
        <v>5</v>
      </c>
      <c r="BB34" s="2">
        <v>4</v>
      </c>
      <c r="BC34" s="12">
        <v>5</v>
      </c>
      <c r="BD34" s="2">
        <v>5</v>
      </c>
      <c r="BE34" s="255">
        <f t="shared" si="5"/>
        <v>3.7333333333333334</v>
      </c>
      <c r="BF34" s="258">
        <f t="shared" si="3"/>
        <v>4.2338164251207724</v>
      </c>
      <c r="BG34" s="258">
        <f t="shared" si="2"/>
        <v>84.676328502415444</v>
      </c>
    </row>
    <row r="35" spans="1:59" x14ac:dyDescent="0.35">
      <c r="A35" s="53">
        <v>21</v>
      </c>
      <c r="B35" s="10" t="s">
        <v>26</v>
      </c>
      <c r="C35" s="90">
        <v>5</v>
      </c>
      <c r="D35" s="90">
        <v>5</v>
      </c>
      <c r="E35" s="90">
        <v>5</v>
      </c>
      <c r="F35" s="90">
        <v>5</v>
      </c>
      <c r="G35" s="90">
        <v>5</v>
      </c>
      <c r="H35" s="16">
        <v>4</v>
      </c>
      <c r="I35" s="90">
        <v>4</v>
      </c>
      <c r="J35" s="90">
        <v>5</v>
      </c>
      <c r="K35" s="90">
        <v>4</v>
      </c>
      <c r="L35" s="89">
        <v>2</v>
      </c>
      <c r="M35" s="90">
        <v>3</v>
      </c>
      <c r="N35" s="90">
        <v>1</v>
      </c>
      <c r="O35" s="89">
        <v>5</v>
      </c>
      <c r="P35" s="16">
        <v>5</v>
      </c>
      <c r="Q35" s="16">
        <v>3</v>
      </c>
      <c r="R35" s="217">
        <f t="shared" si="0"/>
        <v>4.0666666666666664</v>
      </c>
      <c r="S35" s="90">
        <v>5</v>
      </c>
      <c r="T35" s="90">
        <v>3</v>
      </c>
      <c r="U35" s="90">
        <v>5</v>
      </c>
      <c r="V35" s="90">
        <v>5</v>
      </c>
      <c r="W35" s="90">
        <v>5</v>
      </c>
      <c r="X35" s="90">
        <v>5</v>
      </c>
      <c r="Y35" s="90">
        <v>5</v>
      </c>
      <c r="Z35" s="90">
        <v>5</v>
      </c>
      <c r="AA35" s="90">
        <v>5</v>
      </c>
      <c r="AB35" s="2">
        <v>5</v>
      </c>
      <c r="AC35" s="16">
        <v>3</v>
      </c>
      <c r="AD35" s="16">
        <v>5</v>
      </c>
      <c r="AE35" s="16">
        <v>5</v>
      </c>
      <c r="AF35" s="16">
        <v>2</v>
      </c>
      <c r="AG35" s="16">
        <v>5</v>
      </c>
      <c r="AH35" s="16">
        <v>5</v>
      </c>
      <c r="AI35" s="16">
        <v>4</v>
      </c>
      <c r="AJ35" s="16">
        <v>5</v>
      </c>
      <c r="AK35" s="16">
        <v>5</v>
      </c>
      <c r="AL35" s="90">
        <v>3</v>
      </c>
      <c r="AM35" s="16">
        <v>3</v>
      </c>
      <c r="AN35" s="16">
        <v>1</v>
      </c>
      <c r="AO35" s="16">
        <v>4</v>
      </c>
      <c r="AP35" s="217">
        <f t="shared" si="1"/>
        <v>4.2608695652173916</v>
      </c>
      <c r="AQ35" s="16">
        <v>4</v>
      </c>
      <c r="AR35" s="90">
        <v>3</v>
      </c>
      <c r="AS35" s="90">
        <v>4</v>
      </c>
      <c r="AT35" s="89">
        <v>4</v>
      </c>
      <c r="AU35" s="90">
        <v>5</v>
      </c>
      <c r="AV35" s="16">
        <v>5</v>
      </c>
      <c r="AW35" s="90">
        <v>2</v>
      </c>
      <c r="AX35" s="18">
        <v>0</v>
      </c>
      <c r="AY35" s="2">
        <v>5</v>
      </c>
      <c r="AZ35" s="2">
        <v>4</v>
      </c>
      <c r="BA35" s="2">
        <v>5</v>
      </c>
      <c r="BB35" s="2">
        <v>4</v>
      </c>
      <c r="BC35" s="12">
        <v>5</v>
      </c>
      <c r="BD35" s="2">
        <v>5</v>
      </c>
      <c r="BE35" s="255">
        <f t="shared" si="5"/>
        <v>3.6666666666666665</v>
      </c>
      <c r="BF35" s="258">
        <f t="shared" si="3"/>
        <v>3.9980676328502409</v>
      </c>
      <c r="BG35" s="258">
        <f t="shared" si="2"/>
        <v>79.961352657004824</v>
      </c>
    </row>
    <row r="36" spans="1:59" x14ac:dyDescent="0.35">
      <c r="A36" s="53">
        <v>22</v>
      </c>
      <c r="B36" s="10" t="s">
        <v>27</v>
      </c>
      <c r="C36" s="90">
        <v>5</v>
      </c>
      <c r="D36" s="90">
        <v>5</v>
      </c>
      <c r="E36" s="90">
        <v>5</v>
      </c>
      <c r="F36" s="90">
        <v>5</v>
      </c>
      <c r="G36" s="90">
        <v>5</v>
      </c>
      <c r="H36" s="16">
        <v>5</v>
      </c>
      <c r="I36" s="90">
        <v>5</v>
      </c>
      <c r="J36" s="90">
        <v>2</v>
      </c>
      <c r="K36" s="90">
        <v>2</v>
      </c>
      <c r="L36" s="89">
        <v>4</v>
      </c>
      <c r="M36" s="90">
        <v>4</v>
      </c>
      <c r="N36" s="90">
        <v>1</v>
      </c>
      <c r="O36" s="89">
        <v>5</v>
      </c>
      <c r="P36" s="16">
        <v>5</v>
      </c>
      <c r="Q36" s="16">
        <v>4</v>
      </c>
      <c r="R36" s="217">
        <f t="shared" si="0"/>
        <v>4.1333333333333337</v>
      </c>
      <c r="S36" s="90">
        <v>5</v>
      </c>
      <c r="T36" s="90">
        <v>3</v>
      </c>
      <c r="U36" s="90">
        <v>5</v>
      </c>
      <c r="V36" s="90">
        <v>5</v>
      </c>
      <c r="W36" s="90">
        <v>4</v>
      </c>
      <c r="X36" s="90">
        <v>5</v>
      </c>
      <c r="Y36" s="90">
        <v>5</v>
      </c>
      <c r="Z36" s="90">
        <v>5</v>
      </c>
      <c r="AA36" s="90">
        <v>5</v>
      </c>
      <c r="AB36" s="2">
        <v>5</v>
      </c>
      <c r="AC36" s="16">
        <v>4</v>
      </c>
      <c r="AD36" s="16">
        <v>4</v>
      </c>
      <c r="AE36" s="16">
        <v>4</v>
      </c>
      <c r="AF36" s="16">
        <v>2</v>
      </c>
      <c r="AG36" s="16">
        <v>4</v>
      </c>
      <c r="AH36" s="16">
        <v>4</v>
      </c>
      <c r="AI36" s="16">
        <v>4</v>
      </c>
      <c r="AJ36" s="16">
        <v>5</v>
      </c>
      <c r="AK36" s="16">
        <v>5</v>
      </c>
      <c r="AL36" s="90">
        <v>4</v>
      </c>
      <c r="AM36" s="16">
        <v>3</v>
      </c>
      <c r="AN36" s="16">
        <v>1</v>
      </c>
      <c r="AO36" s="16">
        <v>2</v>
      </c>
      <c r="AP36" s="217">
        <f t="shared" si="1"/>
        <v>4.0434782608695654</v>
      </c>
      <c r="AQ36" s="16">
        <v>5</v>
      </c>
      <c r="AR36" s="90">
        <v>4</v>
      </c>
      <c r="AS36" s="90">
        <v>5</v>
      </c>
      <c r="AT36" s="89">
        <v>4</v>
      </c>
      <c r="AU36" s="90">
        <v>4</v>
      </c>
      <c r="AV36" s="16">
        <v>2</v>
      </c>
      <c r="AW36" s="90">
        <v>2</v>
      </c>
      <c r="AX36" s="18">
        <v>0</v>
      </c>
      <c r="AY36" s="2">
        <v>5</v>
      </c>
      <c r="AZ36" s="2">
        <v>4</v>
      </c>
      <c r="BA36" s="2">
        <v>5</v>
      </c>
      <c r="BB36" s="2">
        <v>4</v>
      </c>
      <c r="BC36" s="12">
        <v>5</v>
      </c>
      <c r="BD36" s="2">
        <v>5</v>
      </c>
      <c r="BE36" s="255">
        <f t="shared" si="5"/>
        <v>3.6</v>
      </c>
      <c r="BF36" s="258">
        <f t="shared" si="3"/>
        <v>3.9256038647342995</v>
      </c>
      <c r="BG36" s="258">
        <f t="shared" si="2"/>
        <v>78.512077294685994</v>
      </c>
    </row>
    <row r="37" spans="1:59" x14ac:dyDescent="0.35">
      <c r="A37" s="53">
        <v>23</v>
      </c>
      <c r="B37" s="10" t="s">
        <v>28</v>
      </c>
      <c r="C37" s="90">
        <v>5</v>
      </c>
      <c r="D37" s="90">
        <v>5</v>
      </c>
      <c r="E37" s="90">
        <v>5</v>
      </c>
      <c r="F37" s="90">
        <v>5</v>
      </c>
      <c r="G37" s="90">
        <v>5</v>
      </c>
      <c r="H37" s="16">
        <v>5</v>
      </c>
      <c r="I37" s="90">
        <v>5</v>
      </c>
      <c r="J37" s="90">
        <v>2</v>
      </c>
      <c r="K37" s="90">
        <v>2</v>
      </c>
      <c r="L37" s="89">
        <v>2</v>
      </c>
      <c r="M37" s="90">
        <v>5</v>
      </c>
      <c r="N37" s="90">
        <v>1</v>
      </c>
      <c r="O37" s="89">
        <v>5</v>
      </c>
      <c r="P37" s="16">
        <v>5</v>
      </c>
      <c r="Q37" s="16">
        <v>5</v>
      </c>
      <c r="R37" s="217">
        <f t="shared" si="0"/>
        <v>4.1333333333333337</v>
      </c>
      <c r="S37" s="90">
        <v>5</v>
      </c>
      <c r="T37" s="90">
        <v>4</v>
      </c>
      <c r="U37" s="90">
        <v>5</v>
      </c>
      <c r="V37" s="90">
        <v>5</v>
      </c>
      <c r="W37" s="90">
        <v>4</v>
      </c>
      <c r="X37" s="90">
        <v>5</v>
      </c>
      <c r="Y37" s="90">
        <v>5</v>
      </c>
      <c r="Z37" s="90">
        <v>5</v>
      </c>
      <c r="AA37" s="90">
        <v>5</v>
      </c>
      <c r="AB37" s="2">
        <v>5</v>
      </c>
      <c r="AC37" s="16">
        <v>5</v>
      </c>
      <c r="AD37" s="16">
        <v>4</v>
      </c>
      <c r="AE37" s="16">
        <v>2</v>
      </c>
      <c r="AF37" s="16">
        <v>2</v>
      </c>
      <c r="AG37" s="16">
        <v>4</v>
      </c>
      <c r="AH37" s="16">
        <v>4</v>
      </c>
      <c r="AI37" s="16">
        <v>4</v>
      </c>
      <c r="AJ37" s="16">
        <v>5</v>
      </c>
      <c r="AK37" s="16">
        <v>5</v>
      </c>
      <c r="AL37" s="90">
        <v>5</v>
      </c>
      <c r="AM37" s="16">
        <v>4</v>
      </c>
      <c r="AN37" s="16">
        <v>1</v>
      </c>
      <c r="AO37" s="16">
        <v>2</v>
      </c>
      <c r="AP37" s="217">
        <f t="shared" si="1"/>
        <v>4.1304347826086953</v>
      </c>
      <c r="AQ37" s="16">
        <v>4</v>
      </c>
      <c r="AR37" s="90">
        <v>4</v>
      </c>
      <c r="AS37" s="90">
        <v>5</v>
      </c>
      <c r="AT37" s="89">
        <v>4</v>
      </c>
      <c r="AU37" s="90">
        <v>4</v>
      </c>
      <c r="AV37" s="16">
        <v>2</v>
      </c>
      <c r="AW37" s="90">
        <v>2</v>
      </c>
      <c r="AX37" s="18">
        <v>0</v>
      </c>
      <c r="AY37" s="2">
        <v>5</v>
      </c>
      <c r="AZ37" s="2">
        <v>4</v>
      </c>
      <c r="BA37" s="2">
        <v>4</v>
      </c>
      <c r="BB37" s="2">
        <v>4</v>
      </c>
      <c r="BC37" s="12">
        <v>4</v>
      </c>
      <c r="BD37" s="2">
        <v>5</v>
      </c>
      <c r="BE37" s="255">
        <f t="shared" si="5"/>
        <v>3.4</v>
      </c>
      <c r="BF37" s="258">
        <f t="shared" si="3"/>
        <v>3.8879227053140095</v>
      </c>
      <c r="BG37" s="258">
        <f t="shared" si="2"/>
        <v>77.758454106280197</v>
      </c>
    </row>
    <row r="38" spans="1:59" x14ac:dyDescent="0.35">
      <c r="A38" s="53">
        <v>24</v>
      </c>
      <c r="B38" s="169" t="s">
        <v>29</v>
      </c>
      <c r="C38" s="170">
        <v>4</v>
      </c>
      <c r="D38" s="170">
        <v>4</v>
      </c>
      <c r="E38" s="170">
        <v>4</v>
      </c>
      <c r="F38" s="170">
        <v>4</v>
      </c>
      <c r="G38" s="170">
        <v>5</v>
      </c>
      <c r="H38" s="142">
        <v>5</v>
      </c>
      <c r="I38" s="170">
        <v>5</v>
      </c>
      <c r="J38" s="170">
        <v>2</v>
      </c>
      <c r="K38" s="170">
        <v>4</v>
      </c>
      <c r="L38" s="171">
        <v>4</v>
      </c>
      <c r="M38" s="170">
        <v>5</v>
      </c>
      <c r="N38" s="170">
        <v>4</v>
      </c>
      <c r="O38" s="171">
        <v>5</v>
      </c>
      <c r="P38" s="142">
        <v>5</v>
      </c>
      <c r="Q38" s="142">
        <v>5</v>
      </c>
      <c r="R38" s="218">
        <f t="shared" si="0"/>
        <v>4.333333333333333</v>
      </c>
      <c r="S38" s="170">
        <v>4</v>
      </c>
      <c r="T38" s="170">
        <v>4</v>
      </c>
      <c r="U38" s="170">
        <v>4</v>
      </c>
      <c r="V38" s="170">
        <v>4</v>
      </c>
      <c r="W38" s="170">
        <v>5</v>
      </c>
      <c r="X38" s="170">
        <v>5</v>
      </c>
      <c r="Y38" s="170">
        <v>5</v>
      </c>
      <c r="Z38" s="170">
        <v>5</v>
      </c>
      <c r="AA38" s="170">
        <v>5</v>
      </c>
      <c r="AB38" s="140">
        <v>5</v>
      </c>
      <c r="AC38" s="142">
        <v>5</v>
      </c>
      <c r="AD38" s="142">
        <v>4</v>
      </c>
      <c r="AE38" s="142">
        <v>4</v>
      </c>
      <c r="AF38" s="142">
        <v>4</v>
      </c>
      <c r="AG38" s="142">
        <v>5</v>
      </c>
      <c r="AH38" s="142">
        <v>5</v>
      </c>
      <c r="AI38" s="142">
        <v>5</v>
      </c>
      <c r="AJ38" s="142">
        <v>5</v>
      </c>
      <c r="AK38" s="142">
        <v>5</v>
      </c>
      <c r="AL38" s="170">
        <v>5</v>
      </c>
      <c r="AM38" s="142">
        <v>4</v>
      </c>
      <c r="AN38" s="142">
        <v>4</v>
      </c>
      <c r="AO38" s="142">
        <v>4</v>
      </c>
      <c r="AP38" s="218">
        <f t="shared" si="1"/>
        <v>4.5652173913043477</v>
      </c>
      <c r="AQ38" s="142">
        <v>5</v>
      </c>
      <c r="AR38" s="170">
        <v>5</v>
      </c>
      <c r="AS38" s="170">
        <v>5</v>
      </c>
      <c r="AT38" s="171">
        <v>4</v>
      </c>
      <c r="AU38" s="170">
        <v>5</v>
      </c>
      <c r="AV38" s="142">
        <v>2</v>
      </c>
      <c r="AW38" s="170">
        <v>2</v>
      </c>
      <c r="AX38" s="143">
        <v>0</v>
      </c>
      <c r="AY38" s="140">
        <v>5</v>
      </c>
      <c r="AZ38" s="140">
        <v>4</v>
      </c>
      <c r="BA38" s="140">
        <v>4</v>
      </c>
      <c r="BB38" s="140">
        <v>4</v>
      </c>
      <c r="BC38" s="172">
        <v>4</v>
      </c>
      <c r="BD38" s="140">
        <v>5</v>
      </c>
      <c r="BE38" s="256">
        <f t="shared" si="5"/>
        <v>3.6</v>
      </c>
      <c r="BF38" s="258">
        <f t="shared" si="3"/>
        <v>4.1661835748792262</v>
      </c>
      <c r="BG38" s="258">
        <f t="shared" si="2"/>
        <v>83.323671497584513</v>
      </c>
    </row>
    <row r="39" spans="1:59" ht="26.5" x14ac:dyDescent="0.35">
      <c r="A39" s="47"/>
      <c r="B39" s="88" t="s">
        <v>30</v>
      </c>
      <c r="C39" s="164"/>
      <c r="D39" s="164"/>
      <c r="E39" s="164"/>
      <c r="F39" s="164"/>
      <c r="G39" s="164"/>
      <c r="H39" s="165"/>
      <c r="I39" s="164"/>
      <c r="J39" s="164"/>
      <c r="K39" s="164"/>
      <c r="L39" s="166"/>
      <c r="M39" s="164"/>
      <c r="N39" s="164"/>
      <c r="O39" s="166"/>
      <c r="P39" s="165"/>
      <c r="Q39" s="165"/>
      <c r="R39" s="165"/>
      <c r="S39" s="164"/>
      <c r="T39" s="164"/>
      <c r="U39" s="164"/>
      <c r="V39" s="164"/>
      <c r="W39" s="164"/>
      <c r="X39" s="164"/>
      <c r="Y39" s="164"/>
      <c r="Z39" s="164"/>
      <c r="AA39" s="164"/>
      <c r="AB39" s="129"/>
      <c r="AC39" s="165"/>
      <c r="AD39" s="165"/>
      <c r="AE39" s="165"/>
      <c r="AF39" s="45"/>
      <c r="AG39" s="165"/>
      <c r="AH39" s="165"/>
      <c r="AI39" s="165"/>
      <c r="AJ39" s="165"/>
      <c r="AK39" s="165"/>
      <c r="AL39" s="164"/>
      <c r="AM39" s="165"/>
      <c r="AN39" s="165"/>
      <c r="AO39" s="165"/>
      <c r="AP39" s="165"/>
      <c r="AQ39" s="45"/>
      <c r="AR39" s="164"/>
      <c r="AS39" s="164"/>
      <c r="AT39" s="166"/>
      <c r="AU39" s="164"/>
      <c r="AV39" s="165"/>
      <c r="AW39" s="164"/>
      <c r="AX39" s="72"/>
      <c r="AY39" s="129"/>
      <c r="AZ39" s="129"/>
      <c r="BA39" s="72"/>
      <c r="BB39" s="129"/>
      <c r="BC39" s="129"/>
      <c r="BD39" s="129"/>
      <c r="BE39" s="129"/>
      <c r="BF39" s="129"/>
      <c r="BG39" s="129"/>
    </row>
    <row r="40" spans="1:59" x14ac:dyDescent="0.35">
      <c r="A40" s="53">
        <v>25</v>
      </c>
      <c r="B40" s="11" t="s">
        <v>31</v>
      </c>
      <c r="C40" s="162">
        <v>5</v>
      </c>
      <c r="D40" s="162">
        <v>5</v>
      </c>
      <c r="E40" s="162">
        <v>5</v>
      </c>
      <c r="F40" s="162">
        <v>5</v>
      </c>
      <c r="G40" s="162">
        <v>5</v>
      </c>
      <c r="H40" s="148">
        <v>4</v>
      </c>
      <c r="I40" s="162">
        <v>4</v>
      </c>
      <c r="J40" s="162">
        <v>5</v>
      </c>
      <c r="K40" s="162">
        <v>5</v>
      </c>
      <c r="L40" s="163">
        <v>5</v>
      </c>
      <c r="M40" s="162">
        <v>5</v>
      </c>
      <c r="N40" s="162">
        <v>5</v>
      </c>
      <c r="O40" s="163">
        <v>5</v>
      </c>
      <c r="P40" s="148">
        <v>5</v>
      </c>
      <c r="Q40" s="148">
        <v>5</v>
      </c>
      <c r="R40" s="216">
        <f t="shared" si="0"/>
        <v>4.8666666666666663</v>
      </c>
      <c r="S40" s="162">
        <v>5</v>
      </c>
      <c r="T40" s="162">
        <v>5</v>
      </c>
      <c r="U40" s="162">
        <v>5</v>
      </c>
      <c r="V40" s="162">
        <v>5</v>
      </c>
      <c r="W40" s="162">
        <v>5</v>
      </c>
      <c r="X40" s="162">
        <v>5</v>
      </c>
      <c r="Y40" s="162">
        <v>5</v>
      </c>
      <c r="Z40" s="162">
        <v>5</v>
      </c>
      <c r="AA40" s="162">
        <v>5</v>
      </c>
      <c r="AB40" s="141">
        <v>5</v>
      </c>
      <c r="AC40" s="148">
        <v>5</v>
      </c>
      <c r="AD40" s="148">
        <v>5</v>
      </c>
      <c r="AE40" s="148">
        <v>5</v>
      </c>
      <c r="AF40" s="148">
        <v>5</v>
      </c>
      <c r="AG40" s="148">
        <v>4</v>
      </c>
      <c r="AH40" s="148">
        <v>4</v>
      </c>
      <c r="AI40" s="148">
        <v>4</v>
      </c>
      <c r="AJ40" s="148">
        <v>5</v>
      </c>
      <c r="AK40" s="148">
        <v>5</v>
      </c>
      <c r="AL40" s="162">
        <v>5</v>
      </c>
      <c r="AM40" s="148">
        <v>1</v>
      </c>
      <c r="AN40" s="148">
        <v>5</v>
      </c>
      <c r="AO40" s="148">
        <v>5</v>
      </c>
      <c r="AP40" s="216">
        <f t="shared" si="1"/>
        <v>4.6956521739130439</v>
      </c>
      <c r="AQ40" s="148">
        <v>5</v>
      </c>
      <c r="AR40" s="162">
        <v>5</v>
      </c>
      <c r="AS40" s="162">
        <v>5</v>
      </c>
      <c r="AT40" s="162">
        <v>5</v>
      </c>
      <c r="AU40" s="162">
        <v>5</v>
      </c>
      <c r="AV40" s="148">
        <v>5</v>
      </c>
      <c r="AW40" s="162">
        <v>5</v>
      </c>
      <c r="AX40" s="141">
        <v>5</v>
      </c>
      <c r="AY40" s="141">
        <v>5</v>
      </c>
      <c r="AZ40" s="141">
        <v>4</v>
      </c>
      <c r="BA40" s="141">
        <v>5</v>
      </c>
      <c r="BB40" s="141">
        <v>5</v>
      </c>
      <c r="BC40" s="150">
        <v>5</v>
      </c>
      <c r="BD40" s="141">
        <v>5</v>
      </c>
      <c r="BE40" s="254">
        <f t="shared" ref="BE40:BE49" si="6">SUM(AQ40:BD40)/15</f>
        <v>4.5999999999999996</v>
      </c>
      <c r="BF40" s="258">
        <f t="shared" si="3"/>
        <v>4.7207729468599036</v>
      </c>
      <c r="BG40" s="258">
        <f t="shared" si="2"/>
        <v>94.415458937198068</v>
      </c>
    </row>
    <row r="41" spans="1:59" x14ac:dyDescent="0.35">
      <c r="A41" s="53">
        <v>26</v>
      </c>
      <c r="B41" s="10" t="s">
        <v>32</v>
      </c>
      <c r="C41" s="90">
        <v>5</v>
      </c>
      <c r="D41" s="90">
        <v>5</v>
      </c>
      <c r="E41" s="90">
        <v>5</v>
      </c>
      <c r="F41" s="90">
        <v>5</v>
      </c>
      <c r="G41" s="90">
        <v>4</v>
      </c>
      <c r="H41" s="16">
        <v>4</v>
      </c>
      <c r="I41" s="90">
        <v>4</v>
      </c>
      <c r="J41" s="90">
        <v>5</v>
      </c>
      <c r="K41" s="90">
        <v>4</v>
      </c>
      <c r="L41" s="89">
        <v>4</v>
      </c>
      <c r="M41" s="90">
        <v>5</v>
      </c>
      <c r="N41" s="90">
        <v>5</v>
      </c>
      <c r="O41" s="89">
        <v>4</v>
      </c>
      <c r="P41" s="16">
        <v>5</v>
      </c>
      <c r="Q41" s="16">
        <v>5</v>
      </c>
      <c r="R41" s="217">
        <f t="shared" si="0"/>
        <v>4.5999999999999996</v>
      </c>
      <c r="S41" s="90">
        <v>5</v>
      </c>
      <c r="T41" s="90">
        <v>5</v>
      </c>
      <c r="U41" s="90">
        <v>5</v>
      </c>
      <c r="V41" s="90">
        <v>5</v>
      </c>
      <c r="W41" s="90">
        <v>5</v>
      </c>
      <c r="X41" s="90">
        <v>5</v>
      </c>
      <c r="Y41" s="90">
        <v>5</v>
      </c>
      <c r="Z41" s="90">
        <v>5</v>
      </c>
      <c r="AA41" s="90">
        <v>5</v>
      </c>
      <c r="AB41" s="2">
        <v>5</v>
      </c>
      <c r="AC41" s="16">
        <v>5</v>
      </c>
      <c r="AD41" s="16">
        <v>5</v>
      </c>
      <c r="AE41" s="16">
        <v>4</v>
      </c>
      <c r="AF41" s="16">
        <v>5</v>
      </c>
      <c r="AG41" s="16">
        <v>5</v>
      </c>
      <c r="AH41" s="16">
        <v>5</v>
      </c>
      <c r="AI41" s="16">
        <v>4</v>
      </c>
      <c r="AJ41" s="16">
        <v>5</v>
      </c>
      <c r="AK41" s="16">
        <v>5</v>
      </c>
      <c r="AL41" s="90">
        <v>5</v>
      </c>
      <c r="AM41" s="16">
        <v>4</v>
      </c>
      <c r="AN41" s="16">
        <v>5</v>
      </c>
      <c r="AO41" s="16">
        <v>5</v>
      </c>
      <c r="AP41" s="217">
        <f t="shared" si="1"/>
        <v>4.8695652173913047</v>
      </c>
      <c r="AQ41" s="16">
        <v>5</v>
      </c>
      <c r="AR41" s="90">
        <v>5</v>
      </c>
      <c r="AS41" s="90">
        <v>5</v>
      </c>
      <c r="AT41" s="90">
        <v>5</v>
      </c>
      <c r="AU41" s="90">
        <v>5</v>
      </c>
      <c r="AV41" s="16">
        <v>5</v>
      </c>
      <c r="AW41" s="90">
        <v>5</v>
      </c>
      <c r="AX41" s="2">
        <v>5</v>
      </c>
      <c r="AY41" s="2">
        <v>5</v>
      </c>
      <c r="AZ41" s="2">
        <v>4</v>
      </c>
      <c r="BA41" s="2">
        <v>5</v>
      </c>
      <c r="BB41" s="2">
        <v>5</v>
      </c>
      <c r="BC41" s="12">
        <v>5</v>
      </c>
      <c r="BD41" s="2">
        <v>5</v>
      </c>
      <c r="BE41" s="255">
        <f t="shared" si="6"/>
        <v>4.5999999999999996</v>
      </c>
      <c r="BF41" s="258">
        <f t="shared" si="3"/>
        <v>4.689855072463768</v>
      </c>
      <c r="BG41" s="258">
        <f t="shared" si="2"/>
        <v>93.79710144927536</v>
      </c>
    </row>
    <row r="42" spans="1:59" x14ac:dyDescent="0.35">
      <c r="A42" s="53">
        <v>27</v>
      </c>
      <c r="B42" s="10" t="s">
        <v>33</v>
      </c>
      <c r="C42" s="90">
        <v>5</v>
      </c>
      <c r="D42" s="90">
        <v>5</v>
      </c>
      <c r="E42" s="90">
        <v>5</v>
      </c>
      <c r="F42" s="90">
        <v>5</v>
      </c>
      <c r="G42" s="90">
        <v>5</v>
      </c>
      <c r="H42" s="16">
        <v>5</v>
      </c>
      <c r="I42" s="90">
        <v>5</v>
      </c>
      <c r="J42" s="90">
        <v>5</v>
      </c>
      <c r="K42" s="90">
        <v>5</v>
      </c>
      <c r="L42" s="89">
        <v>5</v>
      </c>
      <c r="M42" s="90">
        <v>5</v>
      </c>
      <c r="N42" s="90">
        <v>5</v>
      </c>
      <c r="O42" s="89">
        <v>4</v>
      </c>
      <c r="P42" s="16">
        <v>5</v>
      </c>
      <c r="Q42" s="16">
        <v>5</v>
      </c>
      <c r="R42" s="217">
        <f t="shared" si="0"/>
        <v>4.9333333333333336</v>
      </c>
      <c r="S42" s="90">
        <v>5</v>
      </c>
      <c r="T42" s="90">
        <v>5</v>
      </c>
      <c r="U42" s="90">
        <v>5</v>
      </c>
      <c r="V42" s="90">
        <v>5</v>
      </c>
      <c r="W42" s="90">
        <v>5</v>
      </c>
      <c r="X42" s="90">
        <v>5</v>
      </c>
      <c r="Y42" s="90">
        <v>5</v>
      </c>
      <c r="Z42" s="90">
        <v>5</v>
      </c>
      <c r="AA42" s="90">
        <v>5</v>
      </c>
      <c r="AB42" s="2">
        <v>5</v>
      </c>
      <c r="AC42" s="16">
        <v>5</v>
      </c>
      <c r="AD42" s="16">
        <v>5</v>
      </c>
      <c r="AE42" s="16">
        <v>5</v>
      </c>
      <c r="AF42" s="16">
        <v>5</v>
      </c>
      <c r="AG42" s="16">
        <v>5</v>
      </c>
      <c r="AH42" s="16">
        <v>5</v>
      </c>
      <c r="AI42" s="16">
        <v>4</v>
      </c>
      <c r="AJ42" s="16">
        <v>5</v>
      </c>
      <c r="AK42" s="16">
        <v>5</v>
      </c>
      <c r="AL42" s="90">
        <v>5</v>
      </c>
      <c r="AM42" s="16">
        <v>1</v>
      </c>
      <c r="AN42" s="16">
        <v>5</v>
      </c>
      <c r="AO42" s="16">
        <v>5</v>
      </c>
      <c r="AP42" s="217">
        <f t="shared" si="1"/>
        <v>4.7826086956521738</v>
      </c>
      <c r="AQ42" s="16">
        <v>5</v>
      </c>
      <c r="AR42" s="90">
        <v>5</v>
      </c>
      <c r="AS42" s="90">
        <v>5</v>
      </c>
      <c r="AT42" s="90">
        <v>5</v>
      </c>
      <c r="AU42" s="90">
        <v>5</v>
      </c>
      <c r="AV42" s="16">
        <v>5</v>
      </c>
      <c r="AW42" s="90">
        <v>5</v>
      </c>
      <c r="AX42" s="2">
        <v>5</v>
      </c>
      <c r="AY42" s="2">
        <v>5</v>
      </c>
      <c r="AZ42" s="2">
        <v>4</v>
      </c>
      <c r="BA42" s="2">
        <v>5</v>
      </c>
      <c r="BB42" s="2">
        <v>5</v>
      </c>
      <c r="BC42" s="12">
        <v>5</v>
      </c>
      <c r="BD42" s="2">
        <v>5</v>
      </c>
      <c r="BE42" s="255">
        <f t="shared" si="6"/>
        <v>4.5999999999999996</v>
      </c>
      <c r="BF42" s="258">
        <f t="shared" si="3"/>
        <v>4.7719806763285026</v>
      </c>
      <c r="BG42" s="258">
        <f>BF42*100/5</f>
        <v>95.439613526570056</v>
      </c>
    </row>
    <row r="43" spans="1:59" x14ac:dyDescent="0.35">
      <c r="A43" s="53">
        <v>28</v>
      </c>
      <c r="B43" s="10" t="s">
        <v>34</v>
      </c>
      <c r="C43" s="90">
        <v>5</v>
      </c>
      <c r="D43" s="90">
        <v>5</v>
      </c>
      <c r="E43" s="90">
        <v>4</v>
      </c>
      <c r="F43" s="90">
        <v>5</v>
      </c>
      <c r="G43" s="90">
        <v>4</v>
      </c>
      <c r="H43" s="16">
        <v>4</v>
      </c>
      <c r="I43" s="90">
        <v>4</v>
      </c>
      <c r="J43" s="90" t="s">
        <v>150</v>
      </c>
      <c r="K43" s="90">
        <v>4</v>
      </c>
      <c r="L43" s="89">
        <v>4</v>
      </c>
      <c r="M43" s="90">
        <v>5</v>
      </c>
      <c r="N43" s="90">
        <v>5</v>
      </c>
      <c r="O43" s="89">
        <v>4</v>
      </c>
      <c r="P43" s="16">
        <v>4</v>
      </c>
      <c r="Q43" s="16">
        <v>5</v>
      </c>
      <c r="R43" s="217">
        <f t="shared" si="0"/>
        <v>4.1333333333333337</v>
      </c>
      <c r="S43" s="90">
        <v>5</v>
      </c>
      <c r="T43" s="90">
        <v>2</v>
      </c>
      <c r="U43" s="90">
        <v>5</v>
      </c>
      <c r="V43" s="90">
        <v>5</v>
      </c>
      <c r="W43" s="90">
        <v>5</v>
      </c>
      <c r="X43" s="90">
        <v>5</v>
      </c>
      <c r="Y43" s="90">
        <v>5</v>
      </c>
      <c r="Z43" s="90">
        <v>5</v>
      </c>
      <c r="AA43" s="90">
        <v>5</v>
      </c>
      <c r="AB43" s="2">
        <v>5</v>
      </c>
      <c r="AC43" s="16">
        <v>5</v>
      </c>
      <c r="AD43" s="16">
        <v>5</v>
      </c>
      <c r="AE43" s="16">
        <v>4</v>
      </c>
      <c r="AF43" s="16">
        <v>5</v>
      </c>
      <c r="AG43" s="16">
        <v>5</v>
      </c>
      <c r="AH43" s="16">
        <v>5</v>
      </c>
      <c r="AI43" s="16">
        <v>4</v>
      </c>
      <c r="AJ43" s="16">
        <v>5</v>
      </c>
      <c r="AK43" s="16">
        <v>4</v>
      </c>
      <c r="AL43" s="90">
        <v>5</v>
      </c>
      <c r="AM43" s="16">
        <v>4</v>
      </c>
      <c r="AN43" s="16">
        <v>5</v>
      </c>
      <c r="AO43" s="16">
        <v>4</v>
      </c>
      <c r="AP43" s="217">
        <f t="shared" si="1"/>
        <v>4.6521739130434785</v>
      </c>
      <c r="AQ43" s="16">
        <v>5</v>
      </c>
      <c r="AR43" s="90">
        <v>4</v>
      </c>
      <c r="AS43" s="90">
        <v>5</v>
      </c>
      <c r="AT43" s="90">
        <v>5</v>
      </c>
      <c r="AU43" s="90">
        <v>5</v>
      </c>
      <c r="AV43" s="16">
        <v>1</v>
      </c>
      <c r="AW43" s="90">
        <v>5</v>
      </c>
      <c r="AX43" s="2">
        <v>5</v>
      </c>
      <c r="AY43" s="2">
        <v>5</v>
      </c>
      <c r="AZ43" s="2">
        <v>4</v>
      </c>
      <c r="BA43" s="2">
        <v>5</v>
      </c>
      <c r="BB43" s="2">
        <v>5</v>
      </c>
      <c r="BC43" s="12">
        <v>5</v>
      </c>
      <c r="BD43" s="2">
        <v>5</v>
      </c>
      <c r="BE43" s="255">
        <f t="shared" si="6"/>
        <v>4.2666666666666666</v>
      </c>
      <c r="BF43" s="258">
        <f t="shared" si="3"/>
        <v>4.3507246376811599</v>
      </c>
      <c r="BG43" s="258">
        <f t="shared" si="2"/>
        <v>87.014492753623202</v>
      </c>
    </row>
    <row r="44" spans="1:59" x14ac:dyDescent="0.35">
      <c r="A44" s="53">
        <v>29</v>
      </c>
      <c r="B44" s="10" t="s">
        <v>35</v>
      </c>
      <c r="C44" s="90">
        <v>4</v>
      </c>
      <c r="D44" s="90">
        <v>5</v>
      </c>
      <c r="E44" s="90">
        <v>4</v>
      </c>
      <c r="F44" s="90">
        <v>5</v>
      </c>
      <c r="G44" s="90">
        <v>4</v>
      </c>
      <c r="H44" s="16">
        <v>4</v>
      </c>
      <c r="I44" s="90">
        <v>4</v>
      </c>
      <c r="J44" s="90">
        <v>5</v>
      </c>
      <c r="K44" s="90">
        <v>4</v>
      </c>
      <c r="L44" s="89">
        <v>4</v>
      </c>
      <c r="M44" s="90">
        <v>5</v>
      </c>
      <c r="N44" s="90">
        <v>5</v>
      </c>
      <c r="O44" s="89">
        <v>4</v>
      </c>
      <c r="P44" s="16">
        <v>4</v>
      </c>
      <c r="Q44" s="16">
        <v>5</v>
      </c>
      <c r="R44" s="217">
        <f t="shared" si="0"/>
        <v>4.4000000000000004</v>
      </c>
      <c r="S44" s="90">
        <v>4</v>
      </c>
      <c r="T44" s="90">
        <v>3</v>
      </c>
      <c r="U44" s="90">
        <v>4</v>
      </c>
      <c r="V44" s="90">
        <v>4</v>
      </c>
      <c r="W44" s="90">
        <v>5</v>
      </c>
      <c r="X44" s="90">
        <v>5</v>
      </c>
      <c r="Y44" s="90">
        <v>5</v>
      </c>
      <c r="Z44" s="90">
        <v>5</v>
      </c>
      <c r="AA44" s="90">
        <v>5</v>
      </c>
      <c r="AB44" s="2">
        <v>4</v>
      </c>
      <c r="AC44" s="16">
        <v>5</v>
      </c>
      <c r="AD44" s="16">
        <v>4</v>
      </c>
      <c r="AE44" s="16">
        <v>4</v>
      </c>
      <c r="AF44" s="16">
        <v>5</v>
      </c>
      <c r="AG44" s="16">
        <v>4</v>
      </c>
      <c r="AH44" s="16">
        <v>4</v>
      </c>
      <c r="AI44" s="16">
        <v>4</v>
      </c>
      <c r="AJ44" s="16">
        <v>5</v>
      </c>
      <c r="AK44" s="16">
        <v>5</v>
      </c>
      <c r="AL44" s="90">
        <v>5</v>
      </c>
      <c r="AM44" s="16">
        <v>3</v>
      </c>
      <c r="AN44" s="16">
        <v>5</v>
      </c>
      <c r="AO44" s="16">
        <v>4</v>
      </c>
      <c r="AP44" s="217">
        <f t="shared" si="1"/>
        <v>4.3913043478260869</v>
      </c>
      <c r="AQ44" s="16">
        <v>5</v>
      </c>
      <c r="AR44" s="90">
        <v>5</v>
      </c>
      <c r="AS44" s="90">
        <v>5</v>
      </c>
      <c r="AT44" s="90">
        <v>5</v>
      </c>
      <c r="AU44" s="90">
        <v>5</v>
      </c>
      <c r="AV44" s="16">
        <v>5</v>
      </c>
      <c r="AW44" s="90">
        <v>5</v>
      </c>
      <c r="AX44" s="2">
        <v>5</v>
      </c>
      <c r="AY44" s="2">
        <v>5</v>
      </c>
      <c r="AZ44" s="2">
        <v>4</v>
      </c>
      <c r="BA44" s="2">
        <v>4</v>
      </c>
      <c r="BB44" s="2">
        <v>5</v>
      </c>
      <c r="BC44" s="12">
        <v>4</v>
      </c>
      <c r="BD44" s="2">
        <v>5</v>
      </c>
      <c r="BE44" s="255">
        <f t="shared" si="6"/>
        <v>4.4666666666666668</v>
      </c>
      <c r="BF44" s="258">
        <f t="shared" si="3"/>
        <v>4.419323671497585</v>
      </c>
      <c r="BG44" s="258">
        <f t="shared" si="2"/>
        <v>88.386473429951693</v>
      </c>
    </row>
    <row r="45" spans="1:59" x14ac:dyDescent="0.35">
      <c r="A45" s="53">
        <v>30</v>
      </c>
      <c r="B45" s="10" t="s">
        <v>36</v>
      </c>
      <c r="C45" s="90">
        <v>5</v>
      </c>
      <c r="D45" s="90">
        <v>5</v>
      </c>
      <c r="E45" s="90">
        <v>5</v>
      </c>
      <c r="F45" s="90">
        <v>5</v>
      </c>
      <c r="G45" s="90">
        <v>5</v>
      </c>
      <c r="H45" s="16">
        <v>4</v>
      </c>
      <c r="I45" s="90">
        <v>4</v>
      </c>
      <c r="J45" s="90" t="s">
        <v>150</v>
      </c>
      <c r="K45" s="90">
        <v>5</v>
      </c>
      <c r="L45" s="89">
        <v>5</v>
      </c>
      <c r="M45" s="90">
        <v>5</v>
      </c>
      <c r="N45" s="90">
        <v>5</v>
      </c>
      <c r="O45" s="89">
        <v>4</v>
      </c>
      <c r="P45" s="16">
        <v>4</v>
      </c>
      <c r="Q45" s="16">
        <v>5</v>
      </c>
      <c r="R45" s="217">
        <f t="shared" si="0"/>
        <v>4.4000000000000004</v>
      </c>
      <c r="S45" s="90">
        <v>5</v>
      </c>
      <c r="T45" s="90">
        <v>3</v>
      </c>
      <c r="U45" s="90">
        <v>5</v>
      </c>
      <c r="V45" s="90">
        <v>5</v>
      </c>
      <c r="W45" s="90">
        <v>4</v>
      </c>
      <c r="X45" s="90">
        <v>5</v>
      </c>
      <c r="Y45" s="90">
        <v>4</v>
      </c>
      <c r="Z45" s="90">
        <v>4</v>
      </c>
      <c r="AA45" s="90">
        <v>4</v>
      </c>
      <c r="AB45" s="2">
        <v>5</v>
      </c>
      <c r="AC45" s="16">
        <v>5</v>
      </c>
      <c r="AD45" s="16">
        <v>5</v>
      </c>
      <c r="AE45" s="16">
        <v>5</v>
      </c>
      <c r="AF45" s="16">
        <v>5</v>
      </c>
      <c r="AG45" s="16">
        <v>4</v>
      </c>
      <c r="AH45" s="16">
        <v>4</v>
      </c>
      <c r="AI45" s="16">
        <v>4</v>
      </c>
      <c r="AJ45" s="16">
        <v>5</v>
      </c>
      <c r="AK45" s="16">
        <v>5</v>
      </c>
      <c r="AL45" s="90">
        <v>5</v>
      </c>
      <c r="AM45" s="16">
        <v>4</v>
      </c>
      <c r="AN45" s="16">
        <v>5</v>
      </c>
      <c r="AO45" s="16">
        <v>5</v>
      </c>
      <c r="AP45" s="217">
        <f t="shared" si="1"/>
        <v>4.5652173913043477</v>
      </c>
      <c r="AQ45" s="16">
        <v>5</v>
      </c>
      <c r="AR45" s="90">
        <v>5</v>
      </c>
      <c r="AS45" s="90">
        <v>5</v>
      </c>
      <c r="AT45" s="90">
        <v>5</v>
      </c>
      <c r="AU45" s="90">
        <v>5</v>
      </c>
      <c r="AV45" s="16">
        <v>1</v>
      </c>
      <c r="AW45" s="90">
        <v>5</v>
      </c>
      <c r="AX45" s="2">
        <v>5</v>
      </c>
      <c r="AY45" s="2">
        <v>5</v>
      </c>
      <c r="AZ45" s="2">
        <v>4</v>
      </c>
      <c r="BA45" s="2">
        <v>5</v>
      </c>
      <c r="BB45" s="2">
        <v>5</v>
      </c>
      <c r="BC45" s="12">
        <v>5</v>
      </c>
      <c r="BD45" s="2">
        <v>5</v>
      </c>
      <c r="BE45" s="255">
        <f t="shared" si="6"/>
        <v>4.333333333333333</v>
      </c>
      <c r="BF45" s="258">
        <f t="shared" si="3"/>
        <v>4.4328502415458937</v>
      </c>
      <c r="BG45" s="258">
        <f t="shared" si="2"/>
        <v>88.657004830917884</v>
      </c>
    </row>
    <row r="46" spans="1:59" x14ac:dyDescent="0.35">
      <c r="A46" s="53">
        <v>31</v>
      </c>
      <c r="B46" s="10" t="s">
        <v>37</v>
      </c>
      <c r="C46" s="90">
        <v>4</v>
      </c>
      <c r="D46" s="90">
        <v>4</v>
      </c>
      <c r="E46" s="90">
        <v>4</v>
      </c>
      <c r="F46" s="90">
        <v>5</v>
      </c>
      <c r="G46" s="90">
        <v>4</v>
      </c>
      <c r="H46" s="16">
        <v>4</v>
      </c>
      <c r="I46" s="90">
        <v>4</v>
      </c>
      <c r="J46" s="90">
        <v>5</v>
      </c>
      <c r="K46" s="90">
        <v>5</v>
      </c>
      <c r="L46" s="89">
        <v>4</v>
      </c>
      <c r="M46" s="90">
        <v>5</v>
      </c>
      <c r="N46" s="90">
        <v>5</v>
      </c>
      <c r="O46" s="89">
        <v>4</v>
      </c>
      <c r="P46" s="16">
        <v>4</v>
      </c>
      <c r="Q46" s="16">
        <v>5</v>
      </c>
      <c r="R46" s="217">
        <f t="shared" si="0"/>
        <v>4.4000000000000004</v>
      </c>
      <c r="S46" s="90">
        <v>4</v>
      </c>
      <c r="T46" s="90">
        <v>3</v>
      </c>
      <c r="U46" s="90">
        <v>4</v>
      </c>
      <c r="V46" s="90">
        <v>4</v>
      </c>
      <c r="W46" s="90">
        <v>5</v>
      </c>
      <c r="X46" s="90">
        <v>5</v>
      </c>
      <c r="Y46" s="90">
        <v>4</v>
      </c>
      <c r="Z46" s="90">
        <v>4</v>
      </c>
      <c r="AA46" s="90">
        <v>4</v>
      </c>
      <c r="AB46" s="2">
        <v>4</v>
      </c>
      <c r="AC46" s="16">
        <v>5</v>
      </c>
      <c r="AD46" s="16">
        <v>4</v>
      </c>
      <c r="AE46" s="16">
        <v>4</v>
      </c>
      <c r="AF46" s="16">
        <v>5</v>
      </c>
      <c r="AG46" s="16">
        <v>4</v>
      </c>
      <c r="AH46" s="16">
        <v>4</v>
      </c>
      <c r="AI46" s="16">
        <v>4</v>
      </c>
      <c r="AJ46" s="16">
        <v>5</v>
      </c>
      <c r="AK46" s="16">
        <v>5</v>
      </c>
      <c r="AL46" s="90">
        <v>5</v>
      </c>
      <c r="AM46" s="16">
        <v>4</v>
      </c>
      <c r="AN46" s="16">
        <v>5</v>
      </c>
      <c r="AO46" s="16">
        <v>5</v>
      </c>
      <c r="AP46" s="217">
        <f t="shared" si="1"/>
        <v>4.3478260869565215</v>
      </c>
      <c r="AQ46" s="16">
        <v>5</v>
      </c>
      <c r="AR46" s="90">
        <v>4</v>
      </c>
      <c r="AS46" s="90">
        <v>4</v>
      </c>
      <c r="AT46" s="90">
        <v>4</v>
      </c>
      <c r="AU46" s="90">
        <v>5</v>
      </c>
      <c r="AV46" s="16">
        <v>5</v>
      </c>
      <c r="AW46" s="90">
        <v>5</v>
      </c>
      <c r="AX46" s="2">
        <v>5</v>
      </c>
      <c r="AY46" s="2">
        <v>5</v>
      </c>
      <c r="AZ46" s="2">
        <v>4</v>
      </c>
      <c r="BA46" s="2">
        <v>4</v>
      </c>
      <c r="BB46" s="2">
        <v>5</v>
      </c>
      <c r="BC46" s="12">
        <v>4</v>
      </c>
      <c r="BD46" s="2">
        <v>5</v>
      </c>
      <c r="BE46" s="255">
        <f t="shared" si="6"/>
        <v>4.2666666666666666</v>
      </c>
      <c r="BF46" s="258">
        <f t="shared" si="3"/>
        <v>4.3381642512077292</v>
      </c>
      <c r="BG46" s="258">
        <f t="shared" si="2"/>
        <v>86.763285024154584</v>
      </c>
    </row>
    <row r="47" spans="1:59" ht="26.5" x14ac:dyDescent="0.35">
      <c r="A47" s="53">
        <v>32</v>
      </c>
      <c r="B47" s="10" t="s">
        <v>38</v>
      </c>
      <c r="C47" s="90">
        <v>5</v>
      </c>
      <c r="D47" s="90">
        <v>5</v>
      </c>
      <c r="E47" s="90">
        <v>5</v>
      </c>
      <c r="F47" s="90">
        <v>5</v>
      </c>
      <c r="G47" s="90">
        <v>5</v>
      </c>
      <c r="H47" s="16">
        <v>4</v>
      </c>
      <c r="I47" s="90">
        <v>4</v>
      </c>
      <c r="J47" s="90">
        <v>5</v>
      </c>
      <c r="K47" s="90">
        <v>5</v>
      </c>
      <c r="L47" s="89">
        <v>4</v>
      </c>
      <c r="M47" s="90">
        <v>4</v>
      </c>
      <c r="N47" s="90">
        <v>5</v>
      </c>
      <c r="O47" s="89">
        <v>4</v>
      </c>
      <c r="P47" s="16">
        <v>4</v>
      </c>
      <c r="Q47" s="16">
        <v>4</v>
      </c>
      <c r="R47" s="217">
        <f t="shared" si="0"/>
        <v>4.5333333333333332</v>
      </c>
      <c r="S47" s="90">
        <v>5</v>
      </c>
      <c r="T47" s="90">
        <v>5</v>
      </c>
      <c r="U47" s="90">
        <v>5</v>
      </c>
      <c r="V47" s="90">
        <v>5</v>
      </c>
      <c r="W47" s="90">
        <v>5</v>
      </c>
      <c r="X47" s="90">
        <v>5</v>
      </c>
      <c r="Y47" s="90">
        <v>5</v>
      </c>
      <c r="Z47" s="90">
        <v>5</v>
      </c>
      <c r="AA47" s="90">
        <v>5</v>
      </c>
      <c r="AB47" s="2">
        <v>5</v>
      </c>
      <c r="AC47" s="16">
        <v>4</v>
      </c>
      <c r="AD47" s="16">
        <v>5</v>
      </c>
      <c r="AE47" s="16">
        <v>4</v>
      </c>
      <c r="AF47" s="16">
        <v>5</v>
      </c>
      <c r="AG47" s="16">
        <v>4</v>
      </c>
      <c r="AH47" s="16">
        <v>4</v>
      </c>
      <c r="AI47" s="16">
        <v>4</v>
      </c>
      <c r="AJ47" s="16">
        <v>5</v>
      </c>
      <c r="AK47" s="16">
        <v>5</v>
      </c>
      <c r="AL47" s="90">
        <v>4</v>
      </c>
      <c r="AM47" s="16">
        <v>4</v>
      </c>
      <c r="AN47" s="16">
        <v>5</v>
      </c>
      <c r="AO47" s="16">
        <v>5</v>
      </c>
      <c r="AP47" s="217">
        <f t="shared" si="1"/>
        <v>4.6956521739130439</v>
      </c>
      <c r="AQ47" s="16">
        <v>5</v>
      </c>
      <c r="AR47" s="90">
        <v>5</v>
      </c>
      <c r="AS47" s="90">
        <v>5</v>
      </c>
      <c r="AT47" s="90">
        <v>5</v>
      </c>
      <c r="AU47" s="90">
        <v>5</v>
      </c>
      <c r="AV47" s="16">
        <v>5</v>
      </c>
      <c r="AW47" s="90">
        <v>5</v>
      </c>
      <c r="AX47" s="2">
        <v>5</v>
      </c>
      <c r="AY47" s="2">
        <v>5</v>
      </c>
      <c r="AZ47" s="2">
        <v>4</v>
      </c>
      <c r="BA47" s="2">
        <v>4</v>
      </c>
      <c r="BB47" s="2">
        <v>5</v>
      </c>
      <c r="BC47" s="12">
        <v>4</v>
      </c>
      <c r="BD47" s="2">
        <v>5</v>
      </c>
      <c r="BE47" s="255">
        <f t="shared" si="6"/>
        <v>4.4666666666666668</v>
      </c>
      <c r="BF47" s="258">
        <f t="shared" si="3"/>
        <v>4.5652173913043486</v>
      </c>
      <c r="BG47" s="258">
        <f t="shared" si="2"/>
        <v>91.304347826086968</v>
      </c>
    </row>
    <row r="48" spans="1:59" x14ac:dyDescent="0.35">
      <c r="A48" s="53">
        <v>33</v>
      </c>
      <c r="B48" s="10" t="s">
        <v>39</v>
      </c>
      <c r="C48" s="90">
        <v>5</v>
      </c>
      <c r="D48" s="90">
        <v>5</v>
      </c>
      <c r="E48" s="90">
        <v>5</v>
      </c>
      <c r="F48" s="90">
        <v>5</v>
      </c>
      <c r="G48" s="90">
        <v>5</v>
      </c>
      <c r="H48" s="16">
        <v>5</v>
      </c>
      <c r="I48" s="90">
        <v>5</v>
      </c>
      <c r="J48" s="90">
        <v>4</v>
      </c>
      <c r="K48" s="90">
        <v>4</v>
      </c>
      <c r="L48" s="89">
        <v>4</v>
      </c>
      <c r="M48" s="90">
        <v>4</v>
      </c>
      <c r="N48" s="90">
        <v>5</v>
      </c>
      <c r="O48" s="89">
        <v>4</v>
      </c>
      <c r="P48" s="16">
        <v>4</v>
      </c>
      <c r="Q48" s="16">
        <v>4</v>
      </c>
      <c r="R48" s="217">
        <f t="shared" si="0"/>
        <v>4.5333333333333332</v>
      </c>
      <c r="S48" s="90">
        <v>5</v>
      </c>
      <c r="T48" s="90">
        <v>5</v>
      </c>
      <c r="U48" s="90">
        <v>5</v>
      </c>
      <c r="V48" s="90">
        <v>5</v>
      </c>
      <c r="W48" s="90">
        <v>4</v>
      </c>
      <c r="X48" s="90">
        <v>5</v>
      </c>
      <c r="Y48" s="90">
        <v>4</v>
      </c>
      <c r="Z48" s="90">
        <v>0</v>
      </c>
      <c r="AA48" s="90">
        <v>0</v>
      </c>
      <c r="AB48" s="2">
        <v>4</v>
      </c>
      <c r="AC48" s="16">
        <v>4</v>
      </c>
      <c r="AD48" s="16">
        <v>5</v>
      </c>
      <c r="AE48" s="16">
        <v>4</v>
      </c>
      <c r="AF48" s="16">
        <v>5</v>
      </c>
      <c r="AG48" s="16">
        <v>4</v>
      </c>
      <c r="AH48" s="16">
        <v>4</v>
      </c>
      <c r="AI48" s="16">
        <v>4</v>
      </c>
      <c r="AJ48" s="16">
        <v>5</v>
      </c>
      <c r="AK48" s="16">
        <v>5</v>
      </c>
      <c r="AL48" s="90">
        <v>4</v>
      </c>
      <c r="AM48" s="16">
        <v>4</v>
      </c>
      <c r="AN48" s="16">
        <v>5</v>
      </c>
      <c r="AO48" s="16">
        <v>4</v>
      </c>
      <c r="AP48" s="217">
        <f t="shared" si="1"/>
        <v>4.0869565217391308</v>
      </c>
      <c r="AQ48" s="16">
        <v>5</v>
      </c>
      <c r="AR48" s="90">
        <v>4</v>
      </c>
      <c r="AS48" s="90">
        <v>4</v>
      </c>
      <c r="AT48" s="90">
        <v>5</v>
      </c>
      <c r="AU48" s="90">
        <v>5</v>
      </c>
      <c r="AV48" s="16">
        <v>4</v>
      </c>
      <c r="AW48" s="90">
        <v>5</v>
      </c>
      <c r="AX48" s="2">
        <v>5</v>
      </c>
      <c r="AY48" s="2">
        <v>5</v>
      </c>
      <c r="AZ48" s="2">
        <v>4</v>
      </c>
      <c r="BA48" s="2">
        <v>4</v>
      </c>
      <c r="BB48" s="2">
        <v>5</v>
      </c>
      <c r="BC48" s="12">
        <v>4</v>
      </c>
      <c r="BD48" s="2">
        <v>5</v>
      </c>
      <c r="BE48" s="255">
        <f t="shared" si="6"/>
        <v>4.2666666666666666</v>
      </c>
      <c r="BF48" s="258">
        <f t="shared" si="3"/>
        <v>4.2956521739130435</v>
      </c>
      <c r="BG48" s="258">
        <f t="shared" si="2"/>
        <v>85.913043478260875</v>
      </c>
    </row>
    <row r="49" spans="1:59" x14ac:dyDescent="0.35">
      <c r="A49" s="53">
        <v>34</v>
      </c>
      <c r="B49" s="169" t="s">
        <v>40</v>
      </c>
      <c r="C49" s="170">
        <v>4</v>
      </c>
      <c r="D49" s="170">
        <v>5</v>
      </c>
      <c r="E49" s="170">
        <v>4</v>
      </c>
      <c r="F49" s="170">
        <v>5</v>
      </c>
      <c r="G49" s="170">
        <v>5</v>
      </c>
      <c r="H49" s="142">
        <v>4</v>
      </c>
      <c r="I49" s="170">
        <v>4</v>
      </c>
      <c r="J49" s="170" t="s">
        <v>150</v>
      </c>
      <c r="K49" s="170">
        <v>2</v>
      </c>
      <c r="L49" s="171">
        <v>3</v>
      </c>
      <c r="M49" s="170">
        <v>4</v>
      </c>
      <c r="N49" s="170">
        <v>5</v>
      </c>
      <c r="O49" s="171">
        <v>4</v>
      </c>
      <c r="P49" s="142">
        <v>4</v>
      </c>
      <c r="Q49" s="142">
        <v>4</v>
      </c>
      <c r="R49" s="218">
        <f t="shared" si="0"/>
        <v>3.8</v>
      </c>
      <c r="S49" s="170">
        <v>4</v>
      </c>
      <c r="T49" s="170">
        <v>4</v>
      </c>
      <c r="U49" s="170">
        <v>4</v>
      </c>
      <c r="V49" s="170">
        <v>4</v>
      </c>
      <c r="W49" s="170">
        <v>5</v>
      </c>
      <c r="X49" s="170">
        <v>5</v>
      </c>
      <c r="Y49" s="170">
        <v>4</v>
      </c>
      <c r="Z49" s="170">
        <v>4</v>
      </c>
      <c r="AA49" s="170">
        <v>4</v>
      </c>
      <c r="AB49" s="140">
        <v>5</v>
      </c>
      <c r="AC49" s="142">
        <v>4</v>
      </c>
      <c r="AD49" s="142">
        <v>5</v>
      </c>
      <c r="AE49" s="142">
        <v>3</v>
      </c>
      <c r="AF49" s="142">
        <v>5</v>
      </c>
      <c r="AG49" s="142">
        <v>4</v>
      </c>
      <c r="AH49" s="142">
        <v>4</v>
      </c>
      <c r="AI49" s="142">
        <v>4</v>
      </c>
      <c r="AJ49" s="142">
        <v>4</v>
      </c>
      <c r="AK49" s="142">
        <v>3</v>
      </c>
      <c r="AL49" s="170">
        <v>4</v>
      </c>
      <c r="AM49" s="142">
        <v>4</v>
      </c>
      <c r="AN49" s="142">
        <v>5</v>
      </c>
      <c r="AO49" s="142">
        <v>2</v>
      </c>
      <c r="AP49" s="218">
        <f t="shared" si="1"/>
        <v>4.0869565217391308</v>
      </c>
      <c r="AQ49" s="142">
        <v>5</v>
      </c>
      <c r="AR49" s="170">
        <v>4</v>
      </c>
      <c r="AS49" s="170">
        <v>4</v>
      </c>
      <c r="AT49" s="170">
        <v>5</v>
      </c>
      <c r="AU49" s="170">
        <v>5</v>
      </c>
      <c r="AV49" s="142">
        <v>1</v>
      </c>
      <c r="AW49" s="170">
        <v>5</v>
      </c>
      <c r="AX49" s="140">
        <v>5</v>
      </c>
      <c r="AY49" s="140">
        <v>4</v>
      </c>
      <c r="AZ49" s="140">
        <v>4</v>
      </c>
      <c r="BA49" s="140">
        <v>4</v>
      </c>
      <c r="BB49" s="140">
        <v>3</v>
      </c>
      <c r="BC49" s="172">
        <v>4</v>
      </c>
      <c r="BD49" s="140">
        <v>5</v>
      </c>
      <c r="BE49" s="256">
        <f t="shared" si="6"/>
        <v>3.8666666666666667</v>
      </c>
      <c r="BF49" s="258">
        <f t="shared" si="3"/>
        <v>3.9178743961352658</v>
      </c>
      <c r="BG49" s="258">
        <f t="shared" si="2"/>
        <v>78.357487922705317</v>
      </c>
    </row>
    <row r="50" spans="1:59" ht="26.5" x14ac:dyDescent="0.35">
      <c r="A50" s="47"/>
      <c r="B50" s="88" t="s">
        <v>41</v>
      </c>
      <c r="C50" s="164"/>
      <c r="D50" s="164"/>
      <c r="E50" s="164"/>
      <c r="F50" s="164"/>
      <c r="G50" s="164"/>
      <c r="H50" s="165"/>
      <c r="I50" s="164"/>
      <c r="J50" s="164"/>
      <c r="K50" s="164"/>
      <c r="L50" s="166"/>
      <c r="M50" s="164"/>
      <c r="N50" s="164"/>
      <c r="O50" s="166"/>
      <c r="P50" s="165"/>
      <c r="Q50" s="165"/>
      <c r="R50" s="182"/>
      <c r="S50" s="164"/>
      <c r="T50" s="164"/>
      <c r="U50" s="164"/>
      <c r="V50" s="164"/>
      <c r="W50" s="164"/>
      <c r="X50" s="164"/>
      <c r="Y50" s="164"/>
      <c r="Z50" s="164"/>
      <c r="AA50" s="164"/>
      <c r="AB50" s="129"/>
      <c r="AC50" s="165"/>
      <c r="AD50" s="165"/>
      <c r="AE50" s="165"/>
      <c r="AF50" s="45"/>
      <c r="AG50" s="165"/>
      <c r="AH50" s="165"/>
      <c r="AI50" s="165"/>
      <c r="AJ50" s="165"/>
      <c r="AK50" s="165"/>
      <c r="AL50" s="164"/>
      <c r="AM50" s="165"/>
      <c r="AN50" s="165"/>
      <c r="AO50" s="165"/>
      <c r="AP50" s="182"/>
      <c r="AQ50" s="45"/>
      <c r="AR50" s="164"/>
      <c r="AS50" s="164"/>
      <c r="AT50" s="166"/>
      <c r="AU50" s="164"/>
      <c r="AV50" s="165"/>
      <c r="AW50" s="164"/>
      <c r="AX50" s="72"/>
      <c r="AY50" s="72"/>
      <c r="AZ50" s="129"/>
      <c r="BA50" s="129"/>
      <c r="BB50" s="129"/>
      <c r="BC50" s="129"/>
      <c r="BD50" s="129"/>
      <c r="BE50" s="129"/>
      <c r="BF50" s="129"/>
      <c r="BG50" s="129"/>
    </row>
    <row r="51" spans="1:59" ht="26.5" x14ac:dyDescent="0.35">
      <c r="A51" s="228">
        <v>35</v>
      </c>
      <c r="B51" s="11" t="s">
        <v>42</v>
      </c>
      <c r="C51" s="162">
        <v>5</v>
      </c>
      <c r="D51" s="162">
        <v>5</v>
      </c>
      <c r="E51" s="162">
        <v>5</v>
      </c>
      <c r="F51" s="162">
        <v>5</v>
      </c>
      <c r="G51" s="162">
        <v>5</v>
      </c>
      <c r="H51" s="148">
        <v>5</v>
      </c>
      <c r="I51" s="162">
        <v>5</v>
      </c>
      <c r="J51" s="162">
        <v>5</v>
      </c>
      <c r="K51" s="162">
        <v>5</v>
      </c>
      <c r="L51" s="163">
        <v>5</v>
      </c>
      <c r="M51" s="162">
        <v>5</v>
      </c>
      <c r="N51" s="162">
        <v>5</v>
      </c>
      <c r="O51" s="163">
        <v>4</v>
      </c>
      <c r="P51" s="148">
        <v>4</v>
      </c>
      <c r="Q51" s="148">
        <v>5</v>
      </c>
      <c r="R51" s="216">
        <f t="shared" si="0"/>
        <v>4.8666666666666663</v>
      </c>
      <c r="S51" s="162">
        <v>5</v>
      </c>
      <c r="T51" s="162">
        <v>5</v>
      </c>
      <c r="U51" s="162">
        <v>5</v>
      </c>
      <c r="V51" s="162">
        <v>5</v>
      </c>
      <c r="W51" s="162">
        <v>5</v>
      </c>
      <c r="X51" s="162">
        <v>5</v>
      </c>
      <c r="Y51" s="162">
        <v>5</v>
      </c>
      <c r="Z51" s="162">
        <v>5</v>
      </c>
      <c r="AA51" s="162">
        <v>5</v>
      </c>
      <c r="AB51" s="141">
        <v>5</v>
      </c>
      <c r="AC51" s="148">
        <v>5</v>
      </c>
      <c r="AD51" s="148">
        <v>5</v>
      </c>
      <c r="AE51" s="148">
        <v>5</v>
      </c>
      <c r="AF51" s="148">
        <v>5</v>
      </c>
      <c r="AG51" s="148">
        <v>4</v>
      </c>
      <c r="AH51" s="148">
        <v>4</v>
      </c>
      <c r="AI51" s="148">
        <v>4</v>
      </c>
      <c r="AJ51" s="148">
        <v>5</v>
      </c>
      <c r="AK51" s="148">
        <v>5</v>
      </c>
      <c r="AL51" s="162">
        <v>5</v>
      </c>
      <c r="AM51" s="148">
        <v>4</v>
      </c>
      <c r="AN51" s="148">
        <v>5</v>
      </c>
      <c r="AO51" s="148">
        <v>5</v>
      </c>
      <c r="AP51" s="216">
        <f t="shared" si="1"/>
        <v>4.8260869565217392</v>
      </c>
      <c r="AQ51" s="148">
        <v>5</v>
      </c>
      <c r="AR51" s="162">
        <v>5</v>
      </c>
      <c r="AS51" s="162">
        <v>5</v>
      </c>
      <c r="AT51" s="162">
        <v>5</v>
      </c>
      <c r="AU51" s="162">
        <v>5</v>
      </c>
      <c r="AV51" s="148">
        <v>5</v>
      </c>
      <c r="AW51" s="162">
        <v>5</v>
      </c>
      <c r="AX51" s="141">
        <v>5</v>
      </c>
      <c r="AY51" s="141">
        <v>5</v>
      </c>
      <c r="AZ51" s="141">
        <v>5</v>
      </c>
      <c r="BA51" s="141">
        <v>5</v>
      </c>
      <c r="BB51" s="141">
        <v>5</v>
      </c>
      <c r="BC51" s="150">
        <v>5</v>
      </c>
      <c r="BD51" s="141">
        <v>5</v>
      </c>
      <c r="BE51" s="254">
        <f>SUM(AQ51:BD51)/15</f>
        <v>4.666666666666667</v>
      </c>
      <c r="BF51" s="258">
        <f t="shared" si="3"/>
        <v>4.7864734299516911</v>
      </c>
      <c r="BG51" s="258">
        <f t="shared" si="2"/>
        <v>95.729468599033822</v>
      </c>
    </row>
    <row r="52" spans="1:59" x14ac:dyDescent="0.35">
      <c r="A52" s="53">
        <v>36</v>
      </c>
      <c r="B52" s="10" t="s">
        <v>36</v>
      </c>
      <c r="C52" s="90">
        <v>5</v>
      </c>
      <c r="D52" s="90">
        <v>5</v>
      </c>
      <c r="E52" s="90">
        <v>5</v>
      </c>
      <c r="F52" s="90">
        <v>5</v>
      </c>
      <c r="G52" s="90">
        <v>5</v>
      </c>
      <c r="H52" s="16">
        <v>5</v>
      </c>
      <c r="I52" s="90">
        <v>5</v>
      </c>
      <c r="J52" s="90">
        <v>5</v>
      </c>
      <c r="K52" s="90">
        <v>5</v>
      </c>
      <c r="L52" s="89">
        <v>4</v>
      </c>
      <c r="M52" s="90">
        <v>5</v>
      </c>
      <c r="N52" s="90">
        <v>5</v>
      </c>
      <c r="O52" s="89">
        <v>4</v>
      </c>
      <c r="P52" s="16">
        <v>4</v>
      </c>
      <c r="Q52" s="16">
        <v>5</v>
      </c>
      <c r="R52" s="217">
        <f t="shared" si="0"/>
        <v>4.8</v>
      </c>
      <c r="S52" s="90">
        <v>5</v>
      </c>
      <c r="T52" s="90">
        <v>4</v>
      </c>
      <c r="U52" s="90">
        <v>5</v>
      </c>
      <c r="V52" s="90">
        <v>5</v>
      </c>
      <c r="W52" s="90">
        <v>5</v>
      </c>
      <c r="X52" s="90">
        <v>5</v>
      </c>
      <c r="Y52" s="90">
        <v>4</v>
      </c>
      <c r="Z52" s="90">
        <v>4</v>
      </c>
      <c r="AA52" s="90">
        <v>4</v>
      </c>
      <c r="AB52" s="2">
        <v>5</v>
      </c>
      <c r="AC52" s="16">
        <v>5</v>
      </c>
      <c r="AD52" s="16">
        <v>5</v>
      </c>
      <c r="AE52" s="16">
        <v>4</v>
      </c>
      <c r="AF52" s="16">
        <v>5</v>
      </c>
      <c r="AG52" s="16">
        <v>4</v>
      </c>
      <c r="AH52" s="16">
        <v>4</v>
      </c>
      <c r="AI52" s="16">
        <v>4</v>
      </c>
      <c r="AJ52" s="16">
        <v>5</v>
      </c>
      <c r="AK52" s="16">
        <v>5</v>
      </c>
      <c r="AL52" s="90">
        <v>5</v>
      </c>
      <c r="AM52" s="16">
        <v>4</v>
      </c>
      <c r="AN52" s="16">
        <v>5</v>
      </c>
      <c r="AO52" s="16">
        <v>5</v>
      </c>
      <c r="AP52" s="217">
        <f t="shared" si="1"/>
        <v>4.6086956521739131</v>
      </c>
      <c r="AQ52" s="16">
        <v>5</v>
      </c>
      <c r="AR52" s="89">
        <v>5</v>
      </c>
      <c r="AS52" s="89">
        <v>5</v>
      </c>
      <c r="AT52" s="89">
        <v>5</v>
      </c>
      <c r="AU52" s="90">
        <v>5</v>
      </c>
      <c r="AV52" s="16">
        <v>5</v>
      </c>
      <c r="AW52" s="90">
        <v>5</v>
      </c>
      <c r="AX52" s="2">
        <v>5</v>
      </c>
      <c r="AY52" s="2">
        <v>5</v>
      </c>
      <c r="AZ52" s="2">
        <v>4</v>
      </c>
      <c r="BA52" s="2">
        <v>5</v>
      </c>
      <c r="BB52" s="2">
        <v>5</v>
      </c>
      <c r="BC52" s="12">
        <v>5</v>
      </c>
      <c r="BD52" s="2">
        <v>5</v>
      </c>
      <c r="BE52" s="255">
        <f>SUM(AQ52:BD52)/15</f>
        <v>4.5999999999999996</v>
      </c>
      <c r="BF52" s="258">
        <f t="shared" si="3"/>
        <v>4.6695652173913045</v>
      </c>
      <c r="BG52" s="258">
        <f t="shared" si="2"/>
        <v>93.391304347826093</v>
      </c>
    </row>
    <row r="53" spans="1:59" x14ac:dyDescent="0.35">
      <c r="A53" s="53">
        <v>37</v>
      </c>
      <c r="B53" s="169" t="s">
        <v>35</v>
      </c>
      <c r="C53" s="170">
        <v>4</v>
      </c>
      <c r="D53" s="170">
        <v>5</v>
      </c>
      <c r="E53" s="170">
        <v>5</v>
      </c>
      <c r="F53" s="170">
        <v>5</v>
      </c>
      <c r="G53" s="170">
        <v>5</v>
      </c>
      <c r="H53" s="142">
        <v>5</v>
      </c>
      <c r="I53" s="170">
        <v>5</v>
      </c>
      <c r="J53" s="170">
        <v>5</v>
      </c>
      <c r="K53" s="170">
        <v>4</v>
      </c>
      <c r="L53" s="171">
        <v>4</v>
      </c>
      <c r="M53" s="170">
        <v>5</v>
      </c>
      <c r="N53" s="170">
        <v>5</v>
      </c>
      <c r="O53" s="171">
        <v>4</v>
      </c>
      <c r="P53" s="142">
        <v>4</v>
      </c>
      <c r="Q53" s="142">
        <v>5</v>
      </c>
      <c r="R53" s="218">
        <f t="shared" si="0"/>
        <v>4.666666666666667</v>
      </c>
      <c r="S53" s="170">
        <v>4</v>
      </c>
      <c r="T53" s="170">
        <v>3</v>
      </c>
      <c r="U53" s="170">
        <v>4</v>
      </c>
      <c r="V53" s="170">
        <v>4</v>
      </c>
      <c r="W53" s="170">
        <v>5</v>
      </c>
      <c r="X53" s="170">
        <v>5</v>
      </c>
      <c r="Y53" s="170">
        <v>5</v>
      </c>
      <c r="Z53" s="170">
        <v>5</v>
      </c>
      <c r="AA53" s="170">
        <v>5</v>
      </c>
      <c r="AB53" s="140">
        <v>5</v>
      </c>
      <c r="AC53" s="142">
        <v>5</v>
      </c>
      <c r="AD53" s="142">
        <v>4</v>
      </c>
      <c r="AE53" s="142">
        <v>4</v>
      </c>
      <c r="AF53" s="142">
        <v>5</v>
      </c>
      <c r="AG53" s="142">
        <v>4</v>
      </c>
      <c r="AH53" s="142">
        <v>4</v>
      </c>
      <c r="AI53" s="142">
        <v>3</v>
      </c>
      <c r="AJ53" s="142">
        <v>5</v>
      </c>
      <c r="AK53" s="142">
        <v>5</v>
      </c>
      <c r="AL53" s="170">
        <v>5</v>
      </c>
      <c r="AM53" s="142">
        <v>4</v>
      </c>
      <c r="AN53" s="142">
        <v>5</v>
      </c>
      <c r="AO53" s="142">
        <v>4</v>
      </c>
      <c r="AP53" s="218">
        <f t="shared" si="1"/>
        <v>4.4347826086956523</v>
      </c>
      <c r="AQ53" s="142">
        <v>5</v>
      </c>
      <c r="AR53" s="171">
        <v>5</v>
      </c>
      <c r="AS53" s="171">
        <v>5</v>
      </c>
      <c r="AT53" s="171">
        <v>5</v>
      </c>
      <c r="AU53" s="170">
        <v>5</v>
      </c>
      <c r="AV53" s="142">
        <v>5</v>
      </c>
      <c r="AW53" s="170">
        <v>5</v>
      </c>
      <c r="AX53" s="140">
        <v>1</v>
      </c>
      <c r="AY53" s="140">
        <v>5</v>
      </c>
      <c r="AZ53" s="140">
        <v>4</v>
      </c>
      <c r="BA53" s="140">
        <v>4</v>
      </c>
      <c r="BB53" s="140">
        <v>5</v>
      </c>
      <c r="BC53" s="172">
        <v>4</v>
      </c>
      <c r="BD53" s="140">
        <v>5</v>
      </c>
      <c r="BE53" s="256">
        <f>SUM(AQ53:BD53)/15</f>
        <v>4.2</v>
      </c>
      <c r="BF53" s="258">
        <f t="shared" si="3"/>
        <v>4.4338164251207735</v>
      </c>
      <c r="BG53" s="258">
        <f t="shared" si="2"/>
        <v>88.676328502415473</v>
      </c>
    </row>
    <row r="54" spans="1:59" s="95" customFormat="1" x14ac:dyDescent="0.35">
      <c r="A54" s="239"/>
      <c r="B54" s="214"/>
      <c r="C54" s="213">
        <f>SUM(C10:C53)/37</f>
        <v>4.6756756756756754</v>
      </c>
      <c r="D54" s="213">
        <f t="shared" ref="D54:BE54" si="7">SUM(D10:D53)/37</f>
        <v>4.8918918918918921</v>
      </c>
      <c r="E54" s="213">
        <f t="shared" si="7"/>
        <v>4.756756756756757</v>
      </c>
      <c r="F54" s="213">
        <f t="shared" si="7"/>
        <v>4.8918918918918921</v>
      </c>
      <c r="G54" s="213">
        <f t="shared" si="7"/>
        <v>4.8918918918918921</v>
      </c>
      <c r="H54" s="213">
        <f t="shared" si="7"/>
        <v>4.3513513513513518</v>
      </c>
      <c r="I54" s="213">
        <f t="shared" si="7"/>
        <v>4.3513513513513518</v>
      </c>
      <c r="J54" s="213">
        <f t="shared" si="7"/>
        <v>4.2972972972972974</v>
      </c>
      <c r="K54" s="213">
        <f t="shared" si="7"/>
        <v>3.7837837837837838</v>
      </c>
      <c r="L54" s="213">
        <f t="shared" si="7"/>
        <v>3.9729729729729728</v>
      </c>
      <c r="M54" s="213">
        <f t="shared" si="7"/>
        <v>4.5675675675675675</v>
      </c>
      <c r="N54" s="213">
        <f t="shared" si="7"/>
        <v>4.5405405405405403</v>
      </c>
      <c r="O54" s="213">
        <f t="shared" si="7"/>
        <v>4.4594594594594597</v>
      </c>
      <c r="P54" s="213">
        <f t="shared" si="7"/>
        <v>4.5135135135135132</v>
      </c>
      <c r="Q54" s="213">
        <f t="shared" si="7"/>
        <v>4.5675675675675675</v>
      </c>
      <c r="R54" s="213">
        <f t="shared" si="7"/>
        <v>4.500900900900902</v>
      </c>
      <c r="S54" s="213">
        <f t="shared" si="7"/>
        <v>4.6756756756756754</v>
      </c>
      <c r="T54" s="213">
        <f t="shared" si="7"/>
        <v>3.7567567567567566</v>
      </c>
      <c r="U54" s="213">
        <f t="shared" si="7"/>
        <v>4.5405405405405403</v>
      </c>
      <c r="V54" s="213">
        <f t="shared" si="7"/>
        <v>4.6756756756756754</v>
      </c>
      <c r="W54" s="213">
        <f t="shared" si="7"/>
        <v>4.5135135135135132</v>
      </c>
      <c r="X54" s="213">
        <f t="shared" si="7"/>
        <v>4.8918918918918921</v>
      </c>
      <c r="Y54" s="213">
        <f t="shared" si="7"/>
        <v>4.6216216216216219</v>
      </c>
      <c r="Z54" s="213">
        <f t="shared" si="7"/>
        <v>4.4864864864864868</v>
      </c>
      <c r="AA54" s="213">
        <f t="shared" si="7"/>
        <v>4.4594594594594597</v>
      </c>
      <c r="AB54" s="213">
        <f t="shared" si="7"/>
        <v>4.9189189189189193</v>
      </c>
      <c r="AC54" s="213">
        <f t="shared" si="7"/>
        <v>4.5675675675675675</v>
      </c>
      <c r="AD54" s="213">
        <f t="shared" si="7"/>
        <v>4.7297297297297298</v>
      </c>
      <c r="AE54" s="213">
        <f t="shared" si="7"/>
        <v>4.1351351351351351</v>
      </c>
      <c r="AF54" s="213">
        <f t="shared" si="7"/>
        <v>4.5405405405405403</v>
      </c>
      <c r="AG54" s="213">
        <f t="shared" si="7"/>
        <v>4.243243243243243</v>
      </c>
      <c r="AH54" s="213">
        <f t="shared" si="7"/>
        <v>4.243243243243243</v>
      </c>
      <c r="AI54" s="213">
        <f t="shared" si="7"/>
        <v>4</v>
      </c>
      <c r="AJ54" s="213">
        <f t="shared" si="7"/>
        <v>4.5405405405405403</v>
      </c>
      <c r="AK54" s="213">
        <f t="shared" si="7"/>
        <v>4.8648648648648649</v>
      </c>
      <c r="AL54" s="213">
        <f t="shared" si="7"/>
        <v>4.5945945945945947</v>
      </c>
      <c r="AM54" s="213">
        <f t="shared" si="7"/>
        <v>3.6756756756756759</v>
      </c>
      <c r="AN54" s="213">
        <f t="shared" si="7"/>
        <v>4.5405405405405403</v>
      </c>
      <c r="AO54" s="213">
        <f t="shared" si="7"/>
        <v>3.810810810810811</v>
      </c>
      <c r="AP54" s="213">
        <f t="shared" si="7"/>
        <v>4.4359576968272618</v>
      </c>
      <c r="AQ54" s="213">
        <f t="shared" si="7"/>
        <v>4.8648648648648649</v>
      </c>
      <c r="AR54" s="213">
        <f t="shared" si="7"/>
        <v>4.4594594594594597</v>
      </c>
      <c r="AS54" s="213">
        <f t="shared" si="7"/>
        <v>4.5945945945945947</v>
      </c>
      <c r="AT54" s="213">
        <f t="shared" si="7"/>
        <v>4.7837837837837842</v>
      </c>
      <c r="AU54" s="213">
        <f t="shared" si="7"/>
        <v>4.8378378378378377</v>
      </c>
      <c r="AV54" s="213">
        <f t="shared" si="7"/>
        <v>4.3783783783783781</v>
      </c>
      <c r="AW54" s="213">
        <f t="shared" si="7"/>
        <v>4.5135135135135132</v>
      </c>
      <c r="AX54" s="213">
        <f t="shared" si="7"/>
        <v>3.7837837837837838</v>
      </c>
      <c r="AY54" s="213">
        <f t="shared" si="7"/>
        <v>4.6756756756756754</v>
      </c>
      <c r="AZ54" s="213">
        <f t="shared" si="7"/>
        <v>4</v>
      </c>
      <c r="BA54" s="213">
        <f t="shared" si="7"/>
        <v>4.5135135135135132</v>
      </c>
      <c r="BB54" s="213">
        <f t="shared" si="7"/>
        <v>4.6756756756756754</v>
      </c>
      <c r="BC54" s="213">
        <f t="shared" si="7"/>
        <v>4.243243243243243</v>
      </c>
      <c r="BD54" s="213">
        <f t="shared" si="7"/>
        <v>5</v>
      </c>
      <c r="BE54" s="213">
        <f t="shared" si="7"/>
        <v>4.2216216216216216</v>
      </c>
      <c r="BF54" s="258">
        <f t="shared" si="3"/>
        <v>4.3861600731165957</v>
      </c>
      <c r="BG54" s="258">
        <f t="shared" si="2"/>
        <v>87.723201462331915</v>
      </c>
    </row>
    <row r="55" spans="1:59" x14ac:dyDescent="0.35">
      <c r="A55" s="226"/>
      <c r="B55" s="184" t="s">
        <v>43</v>
      </c>
      <c r="C55" s="135"/>
      <c r="D55" s="135"/>
      <c r="E55" s="135"/>
      <c r="F55" s="135"/>
      <c r="G55" s="135"/>
      <c r="H55" s="135"/>
      <c r="I55" s="135"/>
      <c r="J55" s="135"/>
      <c r="K55" s="135"/>
      <c r="L55" s="137"/>
      <c r="M55" s="135"/>
      <c r="N55" s="135"/>
      <c r="O55" s="137"/>
      <c r="P55" s="137"/>
      <c r="Q55" s="137"/>
      <c r="R55" s="185"/>
      <c r="S55" s="135"/>
      <c r="T55" s="135"/>
      <c r="U55" s="135"/>
      <c r="V55" s="135"/>
      <c r="W55" s="135"/>
      <c r="X55" s="135"/>
      <c r="Y55" s="135"/>
      <c r="Z55" s="135"/>
      <c r="AA55" s="135"/>
      <c r="AB55" s="134"/>
      <c r="AC55" s="185"/>
      <c r="AD55" s="185"/>
      <c r="AE55" s="185"/>
      <c r="AF55" s="185"/>
      <c r="AG55" s="185"/>
      <c r="AH55" s="185"/>
      <c r="AI55" s="185"/>
      <c r="AJ55" s="185"/>
      <c r="AK55" s="185"/>
      <c r="AL55" s="185"/>
      <c r="AM55" s="185"/>
      <c r="AN55" s="185"/>
      <c r="AO55" s="185"/>
      <c r="AP55" s="185"/>
      <c r="AQ55" s="185"/>
      <c r="AR55" s="185"/>
      <c r="AS55" s="185"/>
      <c r="AT55" s="185"/>
      <c r="AU55" s="185"/>
      <c r="AV55" s="185"/>
      <c r="AW55" s="185"/>
      <c r="AX55" s="185"/>
      <c r="AY55" s="185"/>
      <c r="AZ55" s="185"/>
      <c r="BA55" s="185"/>
      <c r="BB55" s="185"/>
      <c r="BC55" s="185"/>
      <c r="BD55" s="185"/>
      <c r="BE55" s="185"/>
      <c r="BF55" s="185"/>
      <c r="BG55" s="185"/>
    </row>
    <row r="56" spans="1:59" ht="27" customHeight="1" x14ac:dyDescent="0.35">
      <c r="A56" s="111">
        <v>38</v>
      </c>
      <c r="B56" s="155" t="s">
        <v>44</v>
      </c>
      <c r="C56" s="156">
        <v>5</v>
      </c>
      <c r="D56" s="156">
        <v>5</v>
      </c>
      <c r="E56" s="156">
        <v>4</v>
      </c>
      <c r="F56" s="156">
        <v>5</v>
      </c>
      <c r="G56" s="156">
        <v>5</v>
      </c>
      <c r="H56" s="157">
        <v>4</v>
      </c>
      <c r="I56" s="156">
        <v>4</v>
      </c>
      <c r="J56" s="156">
        <v>5</v>
      </c>
      <c r="K56" s="156">
        <v>4</v>
      </c>
      <c r="L56" s="158">
        <v>4</v>
      </c>
      <c r="M56" s="156">
        <v>5</v>
      </c>
      <c r="N56" s="156">
        <v>5</v>
      </c>
      <c r="O56" s="158">
        <v>4</v>
      </c>
      <c r="P56" s="157">
        <v>4</v>
      </c>
      <c r="Q56" s="157">
        <v>5</v>
      </c>
      <c r="R56" s="215">
        <f t="shared" si="0"/>
        <v>4.5333333333333332</v>
      </c>
      <c r="S56" s="156">
        <v>5</v>
      </c>
      <c r="T56" s="156">
        <v>4</v>
      </c>
      <c r="U56" s="156">
        <v>5</v>
      </c>
      <c r="V56" s="156">
        <v>5</v>
      </c>
      <c r="W56" s="156">
        <v>5</v>
      </c>
      <c r="X56" s="156">
        <v>5</v>
      </c>
      <c r="Y56" s="156">
        <v>5</v>
      </c>
      <c r="Z56" s="156">
        <v>5</v>
      </c>
      <c r="AA56" s="156">
        <v>5</v>
      </c>
      <c r="AB56" s="159">
        <v>5</v>
      </c>
      <c r="AC56" s="157">
        <v>5</v>
      </c>
      <c r="AD56" s="157">
        <v>5</v>
      </c>
      <c r="AE56" s="157">
        <v>4</v>
      </c>
      <c r="AF56" s="157">
        <v>5</v>
      </c>
      <c r="AG56" s="157">
        <v>5</v>
      </c>
      <c r="AH56" s="157">
        <v>5</v>
      </c>
      <c r="AI56" s="157">
        <v>4</v>
      </c>
      <c r="AJ56" s="157">
        <v>5</v>
      </c>
      <c r="AK56" s="157">
        <v>5</v>
      </c>
      <c r="AL56" s="156">
        <v>5</v>
      </c>
      <c r="AM56" s="157">
        <v>4</v>
      </c>
      <c r="AN56" s="157">
        <v>5</v>
      </c>
      <c r="AO56" s="157">
        <v>4</v>
      </c>
      <c r="AP56" s="215">
        <f t="shared" si="1"/>
        <v>4.7826086956521738</v>
      </c>
      <c r="AQ56" s="157">
        <v>5</v>
      </c>
      <c r="AR56" s="156">
        <v>5</v>
      </c>
      <c r="AS56" s="156">
        <v>5</v>
      </c>
      <c r="AT56" s="156">
        <v>1</v>
      </c>
      <c r="AU56" s="156">
        <v>0</v>
      </c>
      <c r="AV56" s="157">
        <v>5</v>
      </c>
      <c r="AW56" s="159">
        <v>5</v>
      </c>
      <c r="AX56" s="160">
        <v>0</v>
      </c>
      <c r="AY56" s="160">
        <v>5</v>
      </c>
      <c r="AZ56" s="160">
        <v>4</v>
      </c>
      <c r="BA56" s="159">
        <v>5</v>
      </c>
      <c r="BB56" s="159">
        <v>5</v>
      </c>
      <c r="BC56" s="161">
        <v>5</v>
      </c>
      <c r="BD56" s="159">
        <v>5</v>
      </c>
      <c r="BE56" s="253">
        <f>SUM(AQ56:BD56)/15</f>
        <v>3.6666666666666665</v>
      </c>
      <c r="BF56" s="258">
        <f t="shared" si="3"/>
        <v>4.327536231884058</v>
      </c>
      <c r="BG56" s="258">
        <f t="shared" si="2"/>
        <v>86.550724637681157</v>
      </c>
    </row>
    <row r="57" spans="1:59" ht="26.5" x14ac:dyDescent="0.35">
      <c r="A57" s="229"/>
      <c r="B57" s="88" t="s">
        <v>45</v>
      </c>
      <c r="C57" s="164"/>
      <c r="D57" s="164"/>
      <c r="E57" s="164"/>
      <c r="F57" s="164"/>
      <c r="G57" s="164"/>
      <c r="H57" s="165"/>
      <c r="I57" s="164"/>
      <c r="J57" s="164"/>
      <c r="K57" s="164"/>
      <c r="L57" s="166"/>
      <c r="M57" s="164"/>
      <c r="N57" s="164"/>
      <c r="O57" s="166"/>
      <c r="P57" s="165"/>
      <c r="Q57" s="165"/>
      <c r="R57" s="182"/>
      <c r="S57" s="164"/>
      <c r="T57" s="164"/>
      <c r="U57" s="164"/>
      <c r="V57" s="164"/>
      <c r="W57" s="164"/>
      <c r="X57" s="164"/>
      <c r="Y57" s="164"/>
      <c r="Z57" s="164"/>
      <c r="AA57" s="164"/>
      <c r="AB57" s="129"/>
      <c r="AC57" s="165"/>
      <c r="AD57" s="165"/>
      <c r="AE57" s="165"/>
      <c r="AF57" s="45"/>
      <c r="AG57" s="165"/>
      <c r="AH57" s="165"/>
      <c r="AI57" s="165"/>
      <c r="AJ57" s="165"/>
      <c r="AK57" s="165"/>
      <c r="AL57" s="164"/>
      <c r="AM57" s="165"/>
      <c r="AN57" s="165"/>
      <c r="AO57" s="165"/>
      <c r="AP57" s="182"/>
      <c r="AQ57" s="45"/>
      <c r="AR57" s="164"/>
      <c r="AS57" s="164"/>
      <c r="AT57" s="164"/>
      <c r="AU57" s="164"/>
      <c r="AV57" s="165"/>
      <c r="AW57" s="164"/>
      <c r="AX57" s="72"/>
      <c r="AY57" s="129"/>
      <c r="AZ57" s="129"/>
      <c r="BA57" s="129"/>
      <c r="BB57" s="129"/>
      <c r="BC57" s="129"/>
      <c r="BD57" s="129"/>
      <c r="BE57" s="129"/>
      <c r="BF57" s="129"/>
      <c r="BG57" s="129"/>
    </row>
    <row r="58" spans="1:59" x14ac:dyDescent="0.35">
      <c r="A58" s="230">
        <v>39</v>
      </c>
      <c r="B58" s="11" t="s">
        <v>20</v>
      </c>
      <c r="C58" s="162">
        <v>5</v>
      </c>
      <c r="D58" s="162">
        <v>5</v>
      </c>
      <c r="E58" s="162">
        <v>5</v>
      </c>
      <c r="F58" s="162">
        <v>5</v>
      </c>
      <c r="G58" s="162">
        <v>5</v>
      </c>
      <c r="H58" s="148">
        <v>5</v>
      </c>
      <c r="I58" s="162">
        <v>5</v>
      </c>
      <c r="J58" s="162">
        <v>5</v>
      </c>
      <c r="K58" s="162">
        <v>4</v>
      </c>
      <c r="L58" s="163">
        <v>5</v>
      </c>
      <c r="M58" s="162">
        <v>5</v>
      </c>
      <c r="N58" s="162">
        <v>5</v>
      </c>
      <c r="O58" s="163">
        <v>4</v>
      </c>
      <c r="P58" s="148">
        <v>4</v>
      </c>
      <c r="Q58" s="148">
        <v>5</v>
      </c>
      <c r="R58" s="216">
        <f t="shared" si="0"/>
        <v>4.8</v>
      </c>
      <c r="S58" s="162">
        <v>5</v>
      </c>
      <c r="T58" s="162">
        <v>5</v>
      </c>
      <c r="U58" s="162">
        <v>5</v>
      </c>
      <c r="V58" s="162">
        <v>5</v>
      </c>
      <c r="W58" s="162">
        <v>5</v>
      </c>
      <c r="X58" s="162">
        <v>5</v>
      </c>
      <c r="Y58" s="162">
        <v>5</v>
      </c>
      <c r="Z58" s="162">
        <v>5</v>
      </c>
      <c r="AA58" s="162">
        <v>5</v>
      </c>
      <c r="AB58" s="141">
        <v>5</v>
      </c>
      <c r="AC58" s="148">
        <v>5</v>
      </c>
      <c r="AD58" s="148">
        <v>5</v>
      </c>
      <c r="AE58" s="148">
        <v>5</v>
      </c>
      <c r="AF58" s="148">
        <v>5</v>
      </c>
      <c r="AG58" s="148">
        <v>4</v>
      </c>
      <c r="AH58" s="148">
        <v>4</v>
      </c>
      <c r="AI58" s="148">
        <v>4</v>
      </c>
      <c r="AJ58" s="148">
        <v>5</v>
      </c>
      <c r="AK58" s="148">
        <v>5</v>
      </c>
      <c r="AL58" s="162">
        <v>5</v>
      </c>
      <c r="AM58" s="148">
        <v>4</v>
      </c>
      <c r="AN58" s="148">
        <v>5</v>
      </c>
      <c r="AO58" s="148">
        <v>4</v>
      </c>
      <c r="AP58" s="216">
        <f t="shared" si="1"/>
        <v>4.7826086956521738</v>
      </c>
      <c r="AQ58" s="148">
        <v>5</v>
      </c>
      <c r="AR58" s="162">
        <v>5</v>
      </c>
      <c r="AS58" s="162">
        <v>5</v>
      </c>
      <c r="AT58" s="162">
        <v>5</v>
      </c>
      <c r="AU58" s="162">
        <v>5</v>
      </c>
      <c r="AV58" s="148">
        <v>5</v>
      </c>
      <c r="AW58" s="162">
        <v>5</v>
      </c>
      <c r="AX58" s="178">
        <v>5</v>
      </c>
      <c r="AY58" s="141">
        <v>5</v>
      </c>
      <c r="AZ58" s="141">
        <v>5</v>
      </c>
      <c r="BA58" s="141">
        <v>5</v>
      </c>
      <c r="BB58" s="141">
        <v>5</v>
      </c>
      <c r="BC58" s="150">
        <v>5</v>
      </c>
      <c r="BD58" s="141">
        <v>5</v>
      </c>
      <c r="BE58" s="254">
        <f>SUM(AQ58:BD58)/15</f>
        <v>4.666666666666667</v>
      </c>
      <c r="BF58" s="258">
        <f t="shared" si="3"/>
        <v>4.7497584541062805</v>
      </c>
      <c r="BG58" s="258">
        <f t="shared" si="2"/>
        <v>94.995169082125614</v>
      </c>
    </row>
    <row r="59" spans="1:59" x14ac:dyDescent="0.35">
      <c r="A59" s="230">
        <v>40</v>
      </c>
      <c r="B59" s="10" t="s">
        <v>21</v>
      </c>
      <c r="C59" s="90">
        <v>5</v>
      </c>
      <c r="D59" s="90">
        <v>5</v>
      </c>
      <c r="E59" s="90">
        <v>5</v>
      </c>
      <c r="F59" s="90">
        <v>5</v>
      </c>
      <c r="G59" s="90">
        <v>5</v>
      </c>
      <c r="H59" s="16">
        <v>5</v>
      </c>
      <c r="I59" s="90">
        <v>5</v>
      </c>
      <c r="J59" s="90">
        <v>5</v>
      </c>
      <c r="K59" s="90">
        <v>4</v>
      </c>
      <c r="L59" s="89">
        <v>5</v>
      </c>
      <c r="M59" s="90">
        <v>5</v>
      </c>
      <c r="N59" s="90">
        <v>5</v>
      </c>
      <c r="O59" s="89">
        <v>4</v>
      </c>
      <c r="P59" s="16">
        <v>4</v>
      </c>
      <c r="Q59" s="16">
        <v>5</v>
      </c>
      <c r="R59" s="217">
        <f t="shared" si="0"/>
        <v>4.8</v>
      </c>
      <c r="S59" s="90">
        <v>5</v>
      </c>
      <c r="T59" s="90">
        <v>5</v>
      </c>
      <c r="U59" s="90">
        <v>5</v>
      </c>
      <c r="V59" s="90">
        <v>5</v>
      </c>
      <c r="W59" s="90">
        <v>5</v>
      </c>
      <c r="X59" s="90">
        <v>5</v>
      </c>
      <c r="Y59" s="90">
        <v>5</v>
      </c>
      <c r="Z59" s="90">
        <v>4</v>
      </c>
      <c r="AA59" s="90">
        <v>5</v>
      </c>
      <c r="AB59" s="2">
        <v>5</v>
      </c>
      <c r="AC59" s="16">
        <v>5</v>
      </c>
      <c r="AD59" s="16">
        <v>5</v>
      </c>
      <c r="AE59" s="16">
        <v>5</v>
      </c>
      <c r="AF59" s="16">
        <v>5</v>
      </c>
      <c r="AG59" s="16">
        <v>4</v>
      </c>
      <c r="AH59" s="16">
        <v>4</v>
      </c>
      <c r="AI59" s="16">
        <v>4</v>
      </c>
      <c r="AJ59" s="16">
        <v>5</v>
      </c>
      <c r="AK59" s="16">
        <v>5</v>
      </c>
      <c r="AL59" s="90">
        <v>5</v>
      </c>
      <c r="AM59" s="16">
        <v>4</v>
      </c>
      <c r="AN59" s="16">
        <v>5</v>
      </c>
      <c r="AO59" s="16">
        <v>4</v>
      </c>
      <c r="AP59" s="217">
        <f t="shared" si="1"/>
        <v>4.7391304347826084</v>
      </c>
      <c r="AQ59" s="16">
        <v>5</v>
      </c>
      <c r="AR59" s="90">
        <v>4</v>
      </c>
      <c r="AS59" s="90">
        <v>5</v>
      </c>
      <c r="AT59" s="90">
        <v>5</v>
      </c>
      <c r="AU59" s="90">
        <v>5</v>
      </c>
      <c r="AV59" s="16">
        <v>5</v>
      </c>
      <c r="AW59" s="90">
        <v>5</v>
      </c>
      <c r="AX59" s="3">
        <v>1</v>
      </c>
      <c r="AY59" s="2">
        <v>0</v>
      </c>
      <c r="AZ59" s="2">
        <v>1</v>
      </c>
      <c r="BA59" s="2">
        <v>5</v>
      </c>
      <c r="BB59" s="2">
        <v>5</v>
      </c>
      <c r="BC59" s="12">
        <v>5</v>
      </c>
      <c r="BD59" s="2">
        <v>5</v>
      </c>
      <c r="BE59" s="255">
        <f>SUM(AQ59:BD59)/15</f>
        <v>3.7333333333333334</v>
      </c>
      <c r="BF59" s="258">
        <f t="shared" si="3"/>
        <v>4.4241545893719803</v>
      </c>
      <c r="BG59" s="258">
        <f t="shared" si="2"/>
        <v>88.483091787439605</v>
      </c>
    </row>
    <row r="60" spans="1:59" x14ac:dyDescent="0.35">
      <c r="A60" s="231">
        <v>41</v>
      </c>
      <c r="B60" s="169" t="s">
        <v>22</v>
      </c>
      <c r="C60" s="170">
        <v>5</v>
      </c>
      <c r="D60" s="170">
        <v>5</v>
      </c>
      <c r="E60" s="170">
        <v>5</v>
      </c>
      <c r="F60" s="170">
        <v>5</v>
      </c>
      <c r="G60" s="170">
        <v>5</v>
      </c>
      <c r="H60" s="142">
        <v>5</v>
      </c>
      <c r="I60" s="170">
        <v>5</v>
      </c>
      <c r="J60" s="170">
        <v>5</v>
      </c>
      <c r="K60" s="170">
        <v>4</v>
      </c>
      <c r="L60" s="171">
        <v>5</v>
      </c>
      <c r="M60" s="170">
        <v>5</v>
      </c>
      <c r="N60" s="170">
        <v>5</v>
      </c>
      <c r="O60" s="171">
        <v>4</v>
      </c>
      <c r="P60" s="142">
        <v>4</v>
      </c>
      <c r="Q60" s="142">
        <v>5</v>
      </c>
      <c r="R60" s="218">
        <f t="shared" si="0"/>
        <v>4.8</v>
      </c>
      <c r="S60" s="170">
        <v>5</v>
      </c>
      <c r="T60" s="170">
        <v>5</v>
      </c>
      <c r="U60" s="170">
        <v>5</v>
      </c>
      <c r="V60" s="170">
        <v>5</v>
      </c>
      <c r="W60" s="170">
        <v>5</v>
      </c>
      <c r="X60" s="170">
        <v>5</v>
      </c>
      <c r="Y60" s="170">
        <v>4</v>
      </c>
      <c r="Z60" s="170">
        <v>4</v>
      </c>
      <c r="AA60" s="170">
        <v>4</v>
      </c>
      <c r="AB60" s="140">
        <v>5</v>
      </c>
      <c r="AC60" s="142">
        <v>5</v>
      </c>
      <c r="AD60" s="142">
        <v>5</v>
      </c>
      <c r="AE60" s="142">
        <v>5</v>
      </c>
      <c r="AF60" s="142">
        <v>5</v>
      </c>
      <c r="AG60" s="142">
        <v>4</v>
      </c>
      <c r="AH60" s="142">
        <v>4</v>
      </c>
      <c r="AI60" s="142">
        <v>4</v>
      </c>
      <c r="AJ60" s="142">
        <v>5</v>
      </c>
      <c r="AK60" s="142">
        <v>5</v>
      </c>
      <c r="AL60" s="170">
        <v>5</v>
      </c>
      <c r="AM60" s="142">
        <v>4</v>
      </c>
      <c r="AN60" s="142">
        <v>5</v>
      </c>
      <c r="AO60" s="142">
        <v>4</v>
      </c>
      <c r="AP60" s="218">
        <f t="shared" si="1"/>
        <v>4.6521739130434785</v>
      </c>
      <c r="AQ60" s="142">
        <v>5</v>
      </c>
      <c r="AR60" s="170">
        <v>5</v>
      </c>
      <c r="AS60" s="170">
        <v>5</v>
      </c>
      <c r="AT60" s="170">
        <v>5</v>
      </c>
      <c r="AU60" s="170">
        <v>5</v>
      </c>
      <c r="AV60" s="142">
        <v>5</v>
      </c>
      <c r="AW60" s="170">
        <v>5</v>
      </c>
      <c r="AX60" s="179">
        <v>1</v>
      </c>
      <c r="AY60" s="140">
        <v>0</v>
      </c>
      <c r="AZ60" s="140">
        <v>1</v>
      </c>
      <c r="BA60" s="140">
        <v>5</v>
      </c>
      <c r="BB60" s="140">
        <v>5</v>
      </c>
      <c r="BC60" s="172">
        <v>5</v>
      </c>
      <c r="BD60" s="140">
        <v>5</v>
      </c>
      <c r="BE60" s="256">
        <f>SUM(AQ60:BD60)/15</f>
        <v>3.8</v>
      </c>
      <c r="BF60" s="258">
        <f t="shared" si="3"/>
        <v>4.4173913043478263</v>
      </c>
      <c r="BG60" s="258">
        <f t="shared" si="2"/>
        <v>88.34782608695653</v>
      </c>
    </row>
    <row r="61" spans="1:59" ht="26.5" x14ac:dyDescent="0.35">
      <c r="A61" s="47"/>
      <c r="B61" s="88" t="s">
        <v>46</v>
      </c>
      <c r="C61" s="164"/>
      <c r="D61" s="164"/>
      <c r="E61" s="164"/>
      <c r="F61" s="164"/>
      <c r="G61" s="164"/>
      <c r="H61" s="165"/>
      <c r="I61" s="164"/>
      <c r="J61" s="164"/>
      <c r="K61" s="164"/>
      <c r="L61" s="166"/>
      <c r="M61" s="164"/>
      <c r="N61" s="164"/>
      <c r="O61" s="166"/>
      <c r="P61" s="165"/>
      <c r="Q61" s="165"/>
      <c r="R61" s="165"/>
      <c r="S61" s="164"/>
      <c r="T61" s="164"/>
      <c r="U61" s="164"/>
      <c r="V61" s="164"/>
      <c r="W61" s="164"/>
      <c r="X61" s="164"/>
      <c r="Y61" s="164"/>
      <c r="Z61" s="164"/>
      <c r="AA61" s="164"/>
      <c r="AB61" s="129"/>
      <c r="AC61" s="165"/>
      <c r="AD61" s="165"/>
      <c r="AE61" s="165"/>
      <c r="AF61" s="45"/>
      <c r="AG61" s="165"/>
      <c r="AH61" s="165"/>
      <c r="AI61" s="165"/>
      <c r="AJ61" s="165"/>
      <c r="AK61" s="165"/>
      <c r="AL61" s="164"/>
      <c r="AM61" s="165"/>
      <c r="AN61" s="165"/>
      <c r="AO61" s="165"/>
      <c r="AP61" s="165"/>
      <c r="AQ61" s="45"/>
      <c r="AR61" s="164"/>
      <c r="AS61" s="164"/>
      <c r="AT61" s="166"/>
      <c r="AU61" s="164"/>
      <c r="AV61" s="165"/>
      <c r="AW61" s="164"/>
      <c r="AX61" s="72"/>
      <c r="AY61" s="129"/>
      <c r="AZ61" s="72"/>
      <c r="BA61" s="129"/>
      <c r="BB61" s="129"/>
      <c r="BC61" s="129"/>
      <c r="BD61" s="129"/>
      <c r="BE61" s="129"/>
      <c r="BF61" s="129"/>
      <c r="BG61" s="129"/>
    </row>
    <row r="62" spans="1:59" x14ac:dyDescent="0.35">
      <c r="A62" s="232">
        <v>42</v>
      </c>
      <c r="B62" s="11" t="s">
        <v>47</v>
      </c>
      <c r="C62" s="162">
        <v>5</v>
      </c>
      <c r="D62" s="162">
        <v>5</v>
      </c>
      <c r="E62" s="162">
        <v>5</v>
      </c>
      <c r="F62" s="162">
        <v>5</v>
      </c>
      <c r="G62" s="162">
        <v>5</v>
      </c>
      <c r="H62" s="148">
        <v>4</v>
      </c>
      <c r="I62" s="162">
        <v>4</v>
      </c>
      <c r="J62" s="162">
        <v>5</v>
      </c>
      <c r="K62" s="162">
        <v>2</v>
      </c>
      <c r="L62" s="163">
        <v>4</v>
      </c>
      <c r="M62" s="162">
        <v>5</v>
      </c>
      <c r="N62" s="162">
        <v>5</v>
      </c>
      <c r="O62" s="163">
        <v>3</v>
      </c>
      <c r="P62" s="148">
        <v>3</v>
      </c>
      <c r="Q62" s="148">
        <v>5</v>
      </c>
      <c r="R62" s="216">
        <f t="shared" si="0"/>
        <v>4.333333333333333</v>
      </c>
      <c r="S62" s="162">
        <v>5</v>
      </c>
      <c r="T62" s="162">
        <v>3</v>
      </c>
      <c r="U62" s="162">
        <v>5</v>
      </c>
      <c r="V62" s="162">
        <v>5</v>
      </c>
      <c r="W62" s="162">
        <v>5</v>
      </c>
      <c r="X62" s="162">
        <v>5</v>
      </c>
      <c r="Y62" s="162">
        <v>5</v>
      </c>
      <c r="Z62" s="162">
        <v>5</v>
      </c>
      <c r="AA62" s="162">
        <v>5</v>
      </c>
      <c r="AB62" s="141">
        <v>5</v>
      </c>
      <c r="AC62" s="148">
        <v>5</v>
      </c>
      <c r="AD62" s="148">
        <v>5</v>
      </c>
      <c r="AE62" s="148">
        <v>4</v>
      </c>
      <c r="AF62" s="148">
        <v>5</v>
      </c>
      <c r="AG62" s="148">
        <v>4</v>
      </c>
      <c r="AH62" s="148">
        <v>4</v>
      </c>
      <c r="AI62" s="148">
        <v>4</v>
      </c>
      <c r="AJ62" s="148">
        <v>5</v>
      </c>
      <c r="AK62" s="148">
        <v>5</v>
      </c>
      <c r="AL62" s="162">
        <v>5</v>
      </c>
      <c r="AM62" s="148">
        <v>4</v>
      </c>
      <c r="AN62" s="148">
        <v>5</v>
      </c>
      <c r="AO62" s="148">
        <v>2</v>
      </c>
      <c r="AP62" s="216">
        <f t="shared" si="1"/>
        <v>4.5652173913043477</v>
      </c>
      <c r="AQ62" s="148">
        <v>5</v>
      </c>
      <c r="AR62" s="162">
        <v>5</v>
      </c>
      <c r="AS62" s="162">
        <v>5</v>
      </c>
      <c r="AT62" s="163">
        <v>4</v>
      </c>
      <c r="AU62" s="162">
        <v>5</v>
      </c>
      <c r="AV62" s="148">
        <v>5</v>
      </c>
      <c r="AW62" s="162">
        <v>5</v>
      </c>
      <c r="AX62" s="141">
        <v>5</v>
      </c>
      <c r="AY62" s="141">
        <v>5</v>
      </c>
      <c r="AZ62" s="141">
        <v>4</v>
      </c>
      <c r="BA62" s="141">
        <v>4</v>
      </c>
      <c r="BB62" s="141">
        <v>5</v>
      </c>
      <c r="BC62" s="150">
        <v>4</v>
      </c>
      <c r="BD62" s="141">
        <v>5</v>
      </c>
      <c r="BE62" s="254">
        <f>SUM(AQ62:BD62)/15</f>
        <v>4.4000000000000004</v>
      </c>
      <c r="BF62" s="258">
        <f t="shared" si="3"/>
        <v>4.4328502415458937</v>
      </c>
      <c r="BG62" s="258">
        <f t="shared" si="2"/>
        <v>88.657004830917884</v>
      </c>
    </row>
    <row r="63" spans="1:59" ht="26.5" x14ac:dyDescent="0.35">
      <c r="A63" s="230">
        <v>43</v>
      </c>
      <c r="B63" s="10" t="s">
        <v>42</v>
      </c>
      <c r="C63" s="90">
        <v>5</v>
      </c>
      <c r="D63" s="90">
        <v>5</v>
      </c>
      <c r="E63" s="90">
        <v>5</v>
      </c>
      <c r="F63" s="90">
        <v>5</v>
      </c>
      <c r="G63" s="90">
        <v>5</v>
      </c>
      <c r="H63" s="16">
        <v>5</v>
      </c>
      <c r="I63" s="90">
        <v>5</v>
      </c>
      <c r="J63" s="90">
        <v>5</v>
      </c>
      <c r="K63" s="90">
        <v>4</v>
      </c>
      <c r="L63" s="89">
        <v>5</v>
      </c>
      <c r="M63" s="90">
        <v>5</v>
      </c>
      <c r="N63" s="90">
        <v>5</v>
      </c>
      <c r="O63" s="89">
        <v>4</v>
      </c>
      <c r="P63" s="16">
        <v>4</v>
      </c>
      <c r="Q63" s="16">
        <v>5</v>
      </c>
      <c r="R63" s="217">
        <f t="shared" si="0"/>
        <v>4.8</v>
      </c>
      <c r="S63" s="90">
        <v>5</v>
      </c>
      <c r="T63" s="90">
        <v>4</v>
      </c>
      <c r="U63" s="90">
        <v>5</v>
      </c>
      <c r="V63" s="90">
        <v>5</v>
      </c>
      <c r="W63" s="90">
        <v>4</v>
      </c>
      <c r="X63" s="90">
        <v>5</v>
      </c>
      <c r="Y63" s="90">
        <v>5</v>
      </c>
      <c r="Z63" s="90">
        <v>5</v>
      </c>
      <c r="AA63" s="90">
        <v>5</v>
      </c>
      <c r="AB63" s="2">
        <v>5</v>
      </c>
      <c r="AC63" s="16">
        <v>5</v>
      </c>
      <c r="AD63" s="16">
        <v>5</v>
      </c>
      <c r="AE63" s="16">
        <v>5</v>
      </c>
      <c r="AF63" s="16">
        <v>5</v>
      </c>
      <c r="AG63" s="16">
        <v>4</v>
      </c>
      <c r="AH63" s="16">
        <v>4</v>
      </c>
      <c r="AI63" s="16">
        <v>4</v>
      </c>
      <c r="AJ63" s="16">
        <v>5</v>
      </c>
      <c r="AK63" s="16">
        <v>5</v>
      </c>
      <c r="AL63" s="90">
        <v>5</v>
      </c>
      <c r="AM63" s="16">
        <v>4</v>
      </c>
      <c r="AN63" s="16">
        <v>5</v>
      </c>
      <c r="AO63" s="16">
        <v>4</v>
      </c>
      <c r="AP63" s="217">
        <f t="shared" si="1"/>
        <v>4.6956521739130439</v>
      </c>
      <c r="AQ63" s="16">
        <v>5</v>
      </c>
      <c r="AR63" s="90">
        <v>5</v>
      </c>
      <c r="AS63" s="90">
        <v>5</v>
      </c>
      <c r="AT63" s="89">
        <v>5</v>
      </c>
      <c r="AU63" s="90">
        <v>5</v>
      </c>
      <c r="AV63" s="16">
        <v>5</v>
      </c>
      <c r="AW63" s="90">
        <v>4</v>
      </c>
      <c r="AX63" s="2">
        <v>5</v>
      </c>
      <c r="AY63" s="2">
        <v>5</v>
      </c>
      <c r="AZ63" s="2">
        <v>4</v>
      </c>
      <c r="BA63" s="2">
        <v>4</v>
      </c>
      <c r="BB63" s="2">
        <v>5</v>
      </c>
      <c r="BC63" s="12">
        <v>4</v>
      </c>
      <c r="BD63" s="2">
        <v>5</v>
      </c>
      <c r="BE63" s="255">
        <f>SUM(AQ63:BD63)/15</f>
        <v>4.4000000000000004</v>
      </c>
      <c r="BF63" s="258">
        <f t="shared" si="3"/>
        <v>4.631884057971015</v>
      </c>
      <c r="BG63" s="258">
        <f t="shared" si="2"/>
        <v>92.637681159420296</v>
      </c>
    </row>
    <row r="64" spans="1:59" x14ac:dyDescent="0.35">
      <c r="A64" s="230">
        <v>44</v>
      </c>
      <c r="B64" s="10" t="s">
        <v>36</v>
      </c>
      <c r="C64" s="90">
        <v>5</v>
      </c>
      <c r="D64" s="90">
        <v>5</v>
      </c>
      <c r="E64" s="90">
        <v>5</v>
      </c>
      <c r="F64" s="90">
        <v>5</v>
      </c>
      <c r="G64" s="90">
        <v>5</v>
      </c>
      <c r="H64" s="16">
        <v>5</v>
      </c>
      <c r="I64" s="90">
        <v>5</v>
      </c>
      <c r="J64" s="90">
        <v>5</v>
      </c>
      <c r="K64" s="90">
        <v>5</v>
      </c>
      <c r="L64" s="89">
        <v>4</v>
      </c>
      <c r="M64" s="90">
        <v>5</v>
      </c>
      <c r="N64" s="90">
        <v>5</v>
      </c>
      <c r="O64" s="89">
        <v>3</v>
      </c>
      <c r="P64" s="16">
        <v>3</v>
      </c>
      <c r="Q64" s="16">
        <v>5</v>
      </c>
      <c r="R64" s="217">
        <f t="shared" si="0"/>
        <v>4.666666666666667</v>
      </c>
      <c r="S64" s="90">
        <v>5</v>
      </c>
      <c r="T64" s="90">
        <v>4</v>
      </c>
      <c r="U64" s="90">
        <v>5</v>
      </c>
      <c r="V64" s="90">
        <v>5</v>
      </c>
      <c r="W64" s="90">
        <v>4</v>
      </c>
      <c r="X64" s="90">
        <v>4</v>
      </c>
      <c r="Y64" s="90">
        <v>4</v>
      </c>
      <c r="Z64" s="90">
        <v>4</v>
      </c>
      <c r="AA64" s="90">
        <v>4</v>
      </c>
      <c r="AB64" s="2">
        <v>5</v>
      </c>
      <c r="AC64" s="16">
        <v>5</v>
      </c>
      <c r="AD64" s="16">
        <v>5</v>
      </c>
      <c r="AE64" s="16">
        <v>4</v>
      </c>
      <c r="AF64" s="16">
        <v>5</v>
      </c>
      <c r="AG64" s="16">
        <v>4</v>
      </c>
      <c r="AH64" s="16">
        <v>4</v>
      </c>
      <c r="AI64" s="16">
        <v>4</v>
      </c>
      <c r="AJ64" s="16">
        <v>5</v>
      </c>
      <c r="AK64" s="16">
        <v>5</v>
      </c>
      <c r="AL64" s="90">
        <v>5</v>
      </c>
      <c r="AM64" s="16">
        <v>4</v>
      </c>
      <c r="AN64" s="16">
        <v>5</v>
      </c>
      <c r="AO64" s="16">
        <v>5</v>
      </c>
      <c r="AP64" s="217">
        <f t="shared" si="1"/>
        <v>4.5217391304347823</v>
      </c>
      <c r="AQ64" s="16">
        <v>5</v>
      </c>
      <c r="AR64" s="90">
        <v>5</v>
      </c>
      <c r="AS64" s="90">
        <v>5</v>
      </c>
      <c r="AT64" s="89">
        <v>5</v>
      </c>
      <c r="AU64" s="90">
        <v>5</v>
      </c>
      <c r="AV64" s="16">
        <v>5</v>
      </c>
      <c r="AW64" s="90">
        <v>5</v>
      </c>
      <c r="AX64" s="2">
        <v>5</v>
      </c>
      <c r="AY64" s="2">
        <v>5</v>
      </c>
      <c r="AZ64" s="2">
        <v>4</v>
      </c>
      <c r="BA64" s="2">
        <v>5</v>
      </c>
      <c r="BB64" s="2">
        <v>5</v>
      </c>
      <c r="BC64" s="12">
        <v>5</v>
      </c>
      <c r="BD64" s="2">
        <v>5</v>
      </c>
      <c r="BE64" s="255">
        <f>SUM(AQ64:BD64)/15</f>
        <v>4.5999999999999996</v>
      </c>
      <c r="BF64" s="258">
        <f t="shared" si="3"/>
        <v>4.5961352657004833</v>
      </c>
      <c r="BG64" s="258">
        <f t="shared" si="2"/>
        <v>91.922705314009676</v>
      </c>
    </row>
    <row r="65" spans="1:59" x14ac:dyDescent="0.35">
      <c r="A65" s="230">
        <v>45</v>
      </c>
      <c r="B65" s="10" t="s">
        <v>35</v>
      </c>
      <c r="C65" s="90">
        <v>5</v>
      </c>
      <c r="D65" s="90">
        <v>5</v>
      </c>
      <c r="E65" s="90">
        <v>5</v>
      </c>
      <c r="F65" s="90">
        <v>5</v>
      </c>
      <c r="G65" s="90">
        <v>5</v>
      </c>
      <c r="H65" s="16">
        <v>5</v>
      </c>
      <c r="I65" s="90">
        <v>5</v>
      </c>
      <c r="J65" s="90">
        <v>5</v>
      </c>
      <c r="K65" s="90">
        <v>4</v>
      </c>
      <c r="L65" s="89">
        <v>4</v>
      </c>
      <c r="M65" s="90">
        <v>5</v>
      </c>
      <c r="N65" s="90">
        <v>5</v>
      </c>
      <c r="O65" s="89">
        <v>3</v>
      </c>
      <c r="P65" s="16">
        <v>3</v>
      </c>
      <c r="Q65" s="16">
        <v>5</v>
      </c>
      <c r="R65" s="217">
        <f t="shared" si="0"/>
        <v>4.5999999999999996</v>
      </c>
      <c r="S65" s="90">
        <v>5</v>
      </c>
      <c r="T65" s="90">
        <v>3</v>
      </c>
      <c r="U65" s="90">
        <v>5</v>
      </c>
      <c r="V65" s="90">
        <v>5</v>
      </c>
      <c r="W65" s="90">
        <v>5</v>
      </c>
      <c r="X65" s="90">
        <v>5</v>
      </c>
      <c r="Y65" s="90">
        <v>4</v>
      </c>
      <c r="Z65" s="90">
        <v>4</v>
      </c>
      <c r="AA65" s="90">
        <v>4</v>
      </c>
      <c r="AB65" s="2">
        <v>5</v>
      </c>
      <c r="AC65" s="16">
        <v>5</v>
      </c>
      <c r="AD65" s="16">
        <v>4</v>
      </c>
      <c r="AE65" s="16">
        <v>4</v>
      </c>
      <c r="AF65" s="16">
        <v>5</v>
      </c>
      <c r="AG65" s="16">
        <v>4</v>
      </c>
      <c r="AH65" s="16">
        <v>4</v>
      </c>
      <c r="AI65" s="16">
        <v>4</v>
      </c>
      <c r="AJ65" s="16">
        <v>5</v>
      </c>
      <c r="AK65" s="16">
        <v>5</v>
      </c>
      <c r="AL65" s="90">
        <v>5</v>
      </c>
      <c r="AM65" s="16">
        <v>4</v>
      </c>
      <c r="AN65" s="16">
        <v>5</v>
      </c>
      <c r="AO65" s="16">
        <v>4</v>
      </c>
      <c r="AP65" s="217">
        <f t="shared" si="1"/>
        <v>4.4782608695652177</v>
      </c>
      <c r="AQ65" s="16">
        <v>5</v>
      </c>
      <c r="AR65" s="90">
        <v>5</v>
      </c>
      <c r="AS65" s="90">
        <v>5</v>
      </c>
      <c r="AT65" s="89">
        <v>5</v>
      </c>
      <c r="AU65" s="90">
        <v>1</v>
      </c>
      <c r="AV65" s="16">
        <v>5</v>
      </c>
      <c r="AW65" s="90">
        <v>4</v>
      </c>
      <c r="AX65" s="2">
        <v>1</v>
      </c>
      <c r="AY65" s="2">
        <v>5</v>
      </c>
      <c r="AZ65" s="2">
        <v>4</v>
      </c>
      <c r="BA65" s="2">
        <v>4</v>
      </c>
      <c r="BB65" s="2">
        <v>5</v>
      </c>
      <c r="BC65" s="12">
        <v>4</v>
      </c>
      <c r="BD65" s="2">
        <v>5</v>
      </c>
      <c r="BE65" s="255">
        <f>SUM(AQ65:BD65)/15</f>
        <v>3.8666666666666667</v>
      </c>
      <c r="BF65" s="258">
        <f t="shared" si="3"/>
        <v>4.3149758454106282</v>
      </c>
      <c r="BG65" s="258">
        <f t="shared" si="2"/>
        <v>86.299516908212553</v>
      </c>
    </row>
    <row r="66" spans="1:59" ht="33" customHeight="1" x14ac:dyDescent="0.35">
      <c r="A66" s="233">
        <v>46</v>
      </c>
      <c r="B66" s="219" t="s">
        <v>48</v>
      </c>
      <c r="C66" s="220">
        <v>5</v>
      </c>
      <c r="D66" s="220">
        <v>5</v>
      </c>
      <c r="E66" s="220">
        <v>5</v>
      </c>
      <c r="F66" s="220">
        <v>5</v>
      </c>
      <c r="G66" s="220">
        <v>5</v>
      </c>
      <c r="H66" s="142">
        <v>4</v>
      </c>
      <c r="I66" s="220">
        <v>4</v>
      </c>
      <c r="J66" s="220">
        <v>5</v>
      </c>
      <c r="K66" s="220">
        <v>4</v>
      </c>
      <c r="L66" s="221">
        <v>5</v>
      </c>
      <c r="M66" s="220"/>
      <c r="N66" s="220"/>
      <c r="O66" s="221"/>
      <c r="P66" s="142" t="s">
        <v>150</v>
      </c>
      <c r="Q66" s="142" t="s">
        <v>150</v>
      </c>
      <c r="R66" s="218">
        <f t="shared" si="0"/>
        <v>3.1333333333333333</v>
      </c>
      <c r="S66" s="220">
        <v>5</v>
      </c>
      <c r="T66" s="220">
        <v>4</v>
      </c>
      <c r="U66" s="220">
        <v>5</v>
      </c>
      <c r="V66" s="220">
        <v>5</v>
      </c>
      <c r="W66" s="220">
        <v>4</v>
      </c>
      <c r="X66" s="220">
        <v>4</v>
      </c>
      <c r="Y66" s="220">
        <v>5</v>
      </c>
      <c r="Z66" s="220">
        <v>5</v>
      </c>
      <c r="AA66" s="220">
        <v>5</v>
      </c>
      <c r="AB66" s="140">
        <v>5</v>
      </c>
      <c r="AC66" s="142">
        <v>0</v>
      </c>
      <c r="AD66" s="142">
        <v>5</v>
      </c>
      <c r="AE66" s="142">
        <v>5</v>
      </c>
      <c r="AF66" s="142">
        <v>5</v>
      </c>
      <c r="AG66" s="142">
        <v>4</v>
      </c>
      <c r="AH66" s="142">
        <v>4</v>
      </c>
      <c r="AI66" s="142">
        <v>4</v>
      </c>
      <c r="AJ66" s="142">
        <v>5</v>
      </c>
      <c r="AK66" s="142">
        <v>5</v>
      </c>
      <c r="AL66" s="220">
        <v>0</v>
      </c>
      <c r="AM66" s="142">
        <v>4</v>
      </c>
      <c r="AN66" s="142">
        <v>5</v>
      </c>
      <c r="AO66" s="142">
        <v>4</v>
      </c>
      <c r="AP66" s="218">
        <f t="shared" si="1"/>
        <v>4.2173913043478262</v>
      </c>
      <c r="AQ66" s="142">
        <v>5</v>
      </c>
      <c r="AR66" s="220">
        <v>5</v>
      </c>
      <c r="AS66" s="220">
        <v>0</v>
      </c>
      <c r="AT66" s="220">
        <v>5</v>
      </c>
      <c r="AU66" s="220">
        <v>0</v>
      </c>
      <c r="AV66" s="142">
        <v>5</v>
      </c>
      <c r="AW66" s="220">
        <v>4</v>
      </c>
      <c r="AX66" s="220">
        <v>0</v>
      </c>
      <c r="AY66" s="186">
        <v>5</v>
      </c>
      <c r="AZ66" s="186">
        <v>4</v>
      </c>
      <c r="BA66" s="177">
        <v>5</v>
      </c>
      <c r="BB66" s="186">
        <v>5</v>
      </c>
      <c r="BC66" s="172">
        <v>5</v>
      </c>
      <c r="BD66" s="140">
        <v>5</v>
      </c>
      <c r="BE66" s="256">
        <f>SUM(AQ66:BD66)/15</f>
        <v>3.5333333333333332</v>
      </c>
      <c r="BF66" s="258">
        <f t="shared" si="3"/>
        <v>3.6280193236714973</v>
      </c>
      <c r="BG66" s="258">
        <f t="shared" si="2"/>
        <v>72.560386473429944</v>
      </c>
    </row>
    <row r="67" spans="1:59" ht="29.25" customHeight="1" x14ac:dyDescent="0.35">
      <c r="A67" s="47"/>
      <c r="B67" s="223" t="s">
        <v>49</v>
      </c>
      <c r="C67" s="164"/>
      <c r="D67" s="164"/>
      <c r="E67" s="164"/>
      <c r="F67" s="164"/>
      <c r="G67" s="164"/>
      <c r="H67" s="165"/>
      <c r="I67" s="164"/>
      <c r="J67" s="164"/>
      <c r="K67" s="164"/>
      <c r="L67" s="166"/>
      <c r="M67" s="164"/>
      <c r="N67" s="164"/>
      <c r="O67" s="166"/>
      <c r="P67" s="165"/>
      <c r="Q67" s="165"/>
      <c r="R67" s="45"/>
      <c r="S67" s="164"/>
      <c r="T67" s="164"/>
      <c r="U67" s="164"/>
      <c r="V67" s="164"/>
      <c r="W67" s="164"/>
      <c r="X67" s="164"/>
      <c r="Y67" s="164"/>
      <c r="Z67" s="164"/>
      <c r="AA67" s="164"/>
      <c r="AB67" s="129"/>
      <c r="AC67" s="165"/>
      <c r="AD67" s="165"/>
      <c r="AE67" s="165"/>
      <c r="AF67" s="45"/>
      <c r="AG67" s="165"/>
      <c r="AH67" s="165"/>
      <c r="AI67" s="165"/>
      <c r="AJ67" s="165"/>
      <c r="AK67" s="165"/>
      <c r="AL67" s="164"/>
      <c r="AM67" s="165"/>
      <c r="AN67" s="165"/>
      <c r="AO67" s="165"/>
      <c r="AP67" s="45"/>
      <c r="AQ67" s="45"/>
      <c r="AR67" s="164"/>
      <c r="AS67" s="164"/>
      <c r="AT67" s="166"/>
      <c r="AU67" s="164"/>
      <c r="AV67" s="165"/>
      <c r="AW67" s="164"/>
      <c r="AX67" s="72"/>
      <c r="AY67" s="72"/>
      <c r="AZ67" s="129"/>
      <c r="BA67" s="129"/>
      <c r="BB67" s="129"/>
      <c r="BC67" s="129"/>
      <c r="BD67" s="129"/>
      <c r="BE67" s="129"/>
      <c r="BF67" s="129"/>
      <c r="BG67" s="129"/>
    </row>
    <row r="68" spans="1:59" x14ac:dyDescent="0.35">
      <c r="A68" s="53">
        <v>47</v>
      </c>
      <c r="B68" s="11" t="s">
        <v>50</v>
      </c>
      <c r="C68" s="162">
        <v>5</v>
      </c>
      <c r="D68" s="162">
        <v>5</v>
      </c>
      <c r="E68" s="162">
        <v>5</v>
      </c>
      <c r="F68" s="162">
        <v>5</v>
      </c>
      <c r="G68" s="162">
        <v>5</v>
      </c>
      <c r="H68" s="148">
        <v>4</v>
      </c>
      <c r="I68" s="162">
        <v>5</v>
      </c>
      <c r="J68" s="162">
        <v>5</v>
      </c>
      <c r="K68" s="162">
        <v>4</v>
      </c>
      <c r="L68" s="163">
        <v>4</v>
      </c>
      <c r="M68" s="162">
        <v>5</v>
      </c>
      <c r="N68" s="162">
        <v>5</v>
      </c>
      <c r="O68" s="163">
        <v>5</v>
      </c>
      <c r="P68" s="148">
        <v>5</v>
      </c>
      <c r="Q68" s="148">
        <v>5</v>
      </c>
      <c r="R68" s="216">
        <f t="shared" si="0"/>
        <v>4.8</v>
      </c>
      <c r="S68" s="162">
        <v>5</v>
      </c>
      <c r="T68" s="162">
        <v>3</v>
      </c>
      <c r="U68" s="162">
        <v>5</v>
      </c>
      <c r="V68" s="162">
        <v>5</v>
      </c>
      <c r="W68" s="162">
        <v>4</v>
      </c>
      <c r="X68" s="162">
        <v>4</v>
      </c>
      <c r="Y68" s="162">
        <v>5</v>
      </c>
      <c r="Z68" s="162">
        <v>5</v>
      </c>
      <c r="AA68" s="162">
        <v>5</v>
      </c>
      <c r="AB68" s="141">
        <v>5</v>
      </c>
      <c r="AC68" s="148">
        <v>5</v>
      </c>
      <c r="AD68" s="148">
        <v>5</v>
      </c>
      <c r="AE68" s="148">
        <v>4</v>
      </c>
      <c r="AF68" s="148">
        <v>5</v>
      </c>
      <c r="AG68" s="148">
        <v>4</v>
      </c>
      <c r="AH68" s="148">
        <v>4</v>
      </c>
      <c r="AI68" s="148">
        <v>4</v>
      </c>
      <c r="AJ68" s="148">
        <v>5</v>
      </c>
      <c r="AK68" s="148">
        <v>5</v>
      </c>
      <c r="AL68" s="162">
        <v>5</v>
      </c>
      <c r="AM68" s="148">
        <v>4</v>
      </c>
      <c r="AN68" s="148">
        <v>5</v>
      </c>
      <c r="AO68" s="148">
        <v>4</v>
      </c>
      <c r="AP68" s="216">
        <f t="shared" si="1"/>
        <v>4.5652173913043477</v>
      </c>
      <c r="AQ68" s="148" t="s">
        <v>150</v>
      </c>
      <c r="AR68" s="162">
        <v>5</v>
      </c>
      <c r="AS68" s="162">
        <v>5</v>
      </c>
      <c r="AT68" s="163">
        <v>5</v>
      </c>
      <c r="AU68" s="162">
        <v>5</v>
      </c>
      <c r="AV68" s="148">
        <v>5</v>
      </c>
      <c r="AW68" s="162">
        <v>4</v>
      </c>
      <c r="AX68" s="141">
        <v>5</v>
      </c>
      <c r="AY68" s="141">
        <v>5</v>
      </c>
      <c r="AZ68" s="141">
        <v>4</v>
      </c>
      <c r="BA68" s="222">
        <v>5</v>
      </c>
      <c r="BB68" s="141">
        <v>4</v>
      </c>
      <c r="BC68" s="150">
        <v>5</v>
      </c>
      <c r="BD68" s="141">
        <v>5</v>
      </c>
      <c r="BE68" s="254">
        <f t="shared" ref="BE68:BE75" si="8">SUM(AQ68:BD68)/15</f>
        <v>4.1333333333333337</v>
      </c>
      <c r="BF68" s="258">
        <f t="shared" si="3"/>
        <v>4.4995169082125601</v>
      </c>
      <c r="BG68" s="258">
        <f t="shared" si="2"/>
        <v>89.990338164251199</v>
      </c>
    </row>
    <row r="69" spans="1:59" x14ac:dyDescent="0.35">
      <c r="A69" s="53">
        <v>48</v>
      </c>
      <c r="B69" s="10" t="s">
        <v>51</v>
      </c>
      <c r="C69" s="90">
        <v>5</v>
      </c>
      <c r="D69" s="90">
        <v>5</v>
      </c>
      <c r="E69" s="90">
        <v>5</v>
      </c>
      <c r="F69" s="90">
        <v>5</v>
      </c>
      <c r="G69" s="90">
        <v>5</v>
      </c>
      <c r="H69" s="16">
        <v>4</v>
      </c>
      <c r="I69" s="90">
        <v>5</v>
      </c>
      <c r="J69" s="90">
        <v>5</v>
      </c>
      <c r="K69" s="90">
        <v>4</v>
      </c>
      <c r="L69" s="89">
        <v>4</v>
      </c>
      <c r="M69" s="90">
        <v>5</v>
      </c>
      <c r="N69" s="90">
        <v>5</v>
      </c>
      <c r="O69" s="89">
        <v>5</v>
      </c>
      <c r="P69" s="16">
        <v>5</v>
      </c>
      <c r="Q69" s="16">
        <v>5</v>
      </c>
      <c r="R69" s="217">
        <f t="shared" si="0"/>
        <v>4.8</v>
      </c>
      <c r="S69" s="90">
        <v>5</v>
      </c>
      <c r="T69" s="90">
        <v>5</v>
      </c>
      <c r="U69" s="90">
        <v>5</v>
      </c>
      <c r="V69" s="90">
        <v>5</v>
      </c>
      <c r="W69" s="90">
        <v>4</v>
      </c>
      <c r="X69" s="90">
        <v>4</v>
      </c>
      <c r="Y69" s="90">
        <v>5</v>
      </c>
      <c r="Z69" s="90">
        <v>5</v>
      </c>
      <c r="AA69" s="90">
        <v>5</v>
      </c>
      <c r="AB69" s="2">
        <v>5</v>
      </c>
      <c r="AC69" s="16">
        <v>5</v>
      </c>
      <c r="AD69" s="16">
        <v>5</v>
      </c>
      <c r="AE69" s="16">
        <v>4</v>
      </c>
      <c r="AF69" s="16">
        <v>5</v>
      </c>
      <c r="AG69" s="16">
        <v>4</v>
      </c>
      <c r="AH69" s="16">
        <v>4</v>
      </c>
      <c r="AI69" s="16">
        <v>4</v>
      </c>
      <c r="AJ69" s="16">
        <v>5</v>
      </c>
      <c r="AK69" s="16">
        <v>5</v>
      </c>
      <c r="AL69" s="90">
        <v>5</v>
      </c>
      <c r="AM69" s="16">
        <v>4</v>
      </c>
      <c r="AN69" s="16">
        <v>5</v>
      </c>
      <c r="AO69" s="16">
        <v>4</v>
      </c>
      <c r="AP69" s="217">
        <f t="shared" si="1"/>
        <v>4.6521739130434785</v>
      </c>
      <c r="AQ69" s="16">
        <v>5</v>
      </c>
      <c r="AR69" s="90">
        <v>5</v>
      </c>
      <c r="AS69" s="90">
        <v>5</v>
      </c>
      <c r="AT69" s="89">
        <v>5</v>
      </c>
      <c r="AU69" s="90">
        <v>5</v>
      </c>
      <c r="AV69" s="16">
        <v>5</v>
      </c>
      <c r="AW69" s="90">
        <v>4</v>
      </c>
      <c r="AX69" s="2">
        <v>5</v>
      </c>
      <c r="AY69" s="2">
        <v>5</v>
      </c>
      <c r="AZ69" s="2">
        <v>4</v>
      </c>
      <c r="BA69" s="22">
        <v>5</v>
      </c>
      <c r="BB69" s="2">
        <v>4</v>
      </c>
      <c r="BC69" s="12">
        <v>5</v>
      </c>
      <c r="BD69" s="2">
        <v>5</v>
      </c>
      <c r="BE69" s="255">
        <f t="shared" si="8"/>
        <v>4.4666666666666668</v>
      </c>
      <c r="BF69" s="258">
        <f t="shared" si="3"/>
        <v>4.6396135265700478</v>
      </c>
      <c r="BG69" s="258">
        <f t="shared" si="2"/>
        <v>92.792270531400959</v>
      </c>
    </row>
    <row r="70" spans="1:59" x14ac:dyDescent="0.35">
      <c r="A70" s="53">
        <v>49</v>
      </c>
      <c r="B70" s="10" t="s">
        <v>52</v>
      </c>
      <c r="C70" s="90">
        <v>5</v>
      </c>
      <c r="D70" s="90">
        <v>5</v>
      </c>
      <c r="E70" s="90">
        <v>5</v>
      </c>
      <c r="F70" s="90">
        <v>5</v>
      </c>
      <c r="G70" s="90">
        <v>5</v>
      </c>
      <c r="H70" s="16">
        <v>5</v>
      </c>
      <c r="I70" s="90">
        <v>4</v>
      </c>
      <c r="J70" s="90">
        <v>5</v>
      </c>
      <c r="K70" s="90">
        <v>1</v>
      </c>
      <c r="L70" s="89">
        <v>3</v>
      </c>
      <c r="M70" s="90">
        <v>5</v>
      </c>
      <c r="N70" s="90">
        <v>5</v>
      </c>
      <c r="O70" s="89">
        <v>5</v>
      </c>
      <c r="P70" s="16">
        <v>5</v>
      </c>
      <c r="Q70" s="16">
        <v>5</v>
      </c>
      <c r="R70" s="217">
        <f t="shared" si="0"/>
        <v>4.5333333333333332</v>
      </c>
      <c r="S70" s="90">
        <v>5</v>
      </c>
      <c r="T70" s="90">
        <v>5</v>
      </c>
      <c r="U70" s="90">
        <v>5</v>
      </c>
      <c r="V70" s="90">
        <v>5</v>
      </c>
      <c r="W70" s="90">
        <v>4</v>
      </c>
      <c r="X70" s="90">
        <v>4</v>
      </c>
      <c r="Y70" s="90">
        <v>5</v>
      </c>
      <c r="Z70" s="90">
        <v>5</v>
      </c>
      <c r="AA70" s="90">
        <v>5</v>
      </c>
      <c r="AB70" s="2">
        <v>5</v>
      </c>
      <c r="AC70" s="16">
        <v>5</v>
      </c>
      <c r="AD70" s="16">
        <v>5</v>
      </c>
      <c r="AE70" s="16">
        <v>3</v>
      </c>
      <c r="AF70" s="16">
        <v>5</v>
      </c>
      <c r="AG70" s="16">
        <v>4</v>
      </c>
      <c r="AH70" s="16">
        <v>4</v>
      </c>
      <c r="AI70" s="16">
        <v>4</v>
      </c>
      <c r="AJ70" s="16">
        <v>5</v>
      </c>
      <c r="AK70" s="16">
        <v>5</v>
      </c>
      <c r="AL70" s="90">
        <v>5</v>
      </c>
      <c r="AM70" s="16">
        <v>1</v>
      </c>
      <c r="AN70" s="16">
        <v>5</v>
      </c>
      <c r="AO70" s="16">
        <v>1</v>
      </c>
      <c r="AP70" s="217">
        <f t="shared" si="1"/>
        <v>4.3478260869565215</v>
      </c>
      <c r="AQ70" s="16">
        <v>4</v>
      </c>
      <c r="AR70" s="90">
        <v>5</v>
      </c>
      <c r="AS70" s="90">
        <v>5</v>
      </c>
      <c r="AT70" s="89">
        <v>5</v>
      </c>
      <c r="AU70" s="90">
        <v>5</v>
      </c>
      <c r="AV70" s="16">
        <v>5</v>
      </c>
      <c r="AW70" s="90">
        <v>4</v>
      </c>
      <c r="AX70" s="2">
        <v>5</v>
      </c>
      <c r="AY70" s="2">
        <v>5</v>
      </c>
      <c r="AZ70" s="2">
        <v>4</v>
      </c>
      <c r="BA70" s="22">
        <v>5</v>
      </c>
      <c r="BB70" s="2">
        <v>4</v>
      </c>
      <c r="BC70" s="12">
        <v>5</v>
      </c>
      <c r="BD70" s="2">
        <v>5</v>
      </c>
      <c r="BE70" s="255">
        <f t="shared" si="8"/>
        <v>4.4000000000000004</v>
      </c>
      <c r="BF70" s="258">
        <f t="shared" si="3"/>
        <v>4.4270531400966187</v>
      </c>
      <c r="BG70" s="258">
        <f t="shared" si="2"/>
        <v>88.541062801932384</v>
      </c>
    </row>
    <row r="71" spans="1:59" x14ac:dyDescent="0.35">
      <c r="A71" s="53">
        <v>50</v>
      </c>
      <c r="B71" s="10" t="s">
        <v>53</v>
      </c>
      <c r="C71" s="90">
        <v>5</v>
      </c>
      <c r="D71" s="90">
        <v>5</v>
      </c>
      <c r="E71" s="90">
        <v>5</v>
      </c>
      <c r="F71" s="90">
        <v>5</v>
      </c>
      <c r="G71" s="90">
        <v>5</v>
      </c>
      <c r="H71" s="16">
        <v>4</v>
      </c>
      <c r="I71" s="90">
        <v>5</v>
      </c>
      <c r="J71" s="90">
        <v>5</v>
      </c>
      <c r="K71" s="90">
        <v>4</v>
      </c>
      <c r="L71" s="89">
        <v>5</v>
      </c>
      <c r="M71" s="90">
        <v>5</v>
      </c>
      <c r="N71" s="90">
        <v>5</v>
      </c>
      <c r="O71" s="89">
        <v>4</v>
      </c>
      <c r="P71" s="16">
        <v>4</v>
      </c>
      <c r="Q71" s="16">
        <v>5</v>
      </c>
      <c r="R71" s="217">
        <f t="shared" si="0"/>
        <v>4.7333333333333334</v>
      </c>
      <c r="S71" s="90">
        <v>5</v>
      </c>
      <c r="T71" s="90">
        <v>5</v>
      </c>
      <c r="U71" s="90">
        <v>5</v>
      </c>
      <c r="V71" s="90">
        <v>5</v>
      </c>
      <c r="W71" s="90">
        <v>5</v>
      </c>
      <c r="X71" s="90">
        <v>5</v>
      </c>
      <c r="Y71" s="90">
        <v>5</v>
      </c>
      <c r="Z71" s="90">
        <v>5</v>
      </c>
      <c r="AA71" s="90">
        <v>5</v>
      </c>
      <c r="AB71" s="2">
        <v>5</v>
      </c>
      <c r="AC71" s="16">
        <v>5</v>
      </c>
      <c r="AD71" s="16">
        <v>5</v>
      </c>
      <c r="AE71" s="16">
        <v>5</v>
      </c>
      <c r="AF71" s="16">
        <v>5</v>
      </c>
      <c r="AG71" s="16">
        <v>4</v>
      </c>
      <c r="AH71" s="16">
        <v>4</v>
      </c>
      <c r="AI71" s="16">
        <v>4</v>
      </c>
      <c r="AJ71" s="16">
        <v>5</v>
      </c>
      <c r="AK71" s="16">
        <v>5</v>
      </c>
      <c r="AL71" s="90">
        <v>5</v>
      </c>
      <c r="AM71" s="16">
        <v>3</v>
      </c>
      <c r="AN71" s="16">
        <v>5</v>
      </c>
      <c r="AO71" s="16">
        <v>4</v>
      </c>
      <c r="AP71" s="217">
        <f t="shared" si="1"/>
        <v>4.7391304347826084</v>
      </c>
      <c r="AQ71" s="16">
        <v>5</v>
      </c>
      <c r="AR71" s="90">
        <v>5</v>
      </c>
      <c r="AS71" s="90">
        <v>5</v>
      </c>
      <c r="AT71" s="89">
        <v>5</v>
      </c>
      <c r="AU71" s="90">
        <v>5</v>
      </c>
      <c r="AV71" s="16">
        <v>5</v>
      </c>
      <c r="AW71" s="90">
        <v>5</v>
      </c>
      <c r="AX71" s="2">
        <v>5</v>
      </c>
      <c r="AY71" s="2">
        <v>5</v>
      </c>
      <c r="AZ71" s="2">
        <v>4</v>
      </c>
      <c r="BA71" s="22">
        <v>5</v>
      </c>
      <c r="BB71" s="2">
        <v>5</v>
      </c>
      <c r="BC71" s="12">
        <v>5</v>
      </c>
      <c r="BD71" s="2">
        <v>5</v>
      </c>
      <c r="BE71" s="255">
        <f t="shared" si="8"/>
        <v>4.5999999999999996</v>
      </c>
      <c r="BF71" s="258">
        <f t="shared" si="3"/>
        <v>4.6908212560386469</v>
      </c>
      <c r="BG71" s="258">
        <f t="shared" si="2"/>
        <v>93.816425120772948</v>
      </c>
    </row>
    <row r="72" spans="1:59" x14ac:dyDescent="0.35">
      <c r="A72" s="53">
        <v>51</v>
      </c>
      <c r="B72" s="10" t="s">
        <v>54</v>
      </c>
      <c r="C72" s="90">
        <v>5</v>
      </c>
      <c r="D72" s="90">
        <v>5</v>
      </c>
      <c r="E72" s="90">
        <v>5</v>
      </c>
      <c r="F72" s="90">
        <v>5</v>
      </c>
      <c r="G72" s="90">
        <v>5</v>
      </c>
      <c r="H72" s="16">
        <v>4</v>
      </c>
      <c r="I72" s="90">
        <v>5</v>
      </c>
      <c r="J72" s="90">
        <v>5</v>
      </c>
      <c r="K72" s="90">
        <v>4</v>
      </c>
      <c r="L72" s="89">
        <v>5</v>
      </c>
      <c r="M72" s="90">
        <v>5</v>
      </c>
      <c r="N72" s="90">
        <v>5</v>
      </c>
      <c r="O72" s="89">
        <v>4</v>
      </c>
      <c r="P72" s="16">
        <v>4</v>
      </c>
      <c r="Q72" s="16">
        <v>5</v>
      </c>
      <c r="R72" s="217">
        <f t="shared" si="0"/>
        <v>4.7333333333333334</v>
      </c>
      <c r="S72" s="90">
        <v>5</v>
      </c>
      <c r="T72" s="90">
        <v>5</v>
      </c>
      <c r="U72" s="90">
        <v>5</v>
      </c>
      <c r="V72" s="90">
        <v>5</v>
      </c>
      <c r="W72" s="90">
        <v>4</v>
      </c>
      <c r="X72" s="90">
        <v>4</v>
      </c>
      <c r="Y72" s="90">
        <v>5</v>
      </c>
      <c r="Z72" s="90">
        <v>5</v>
      </c>
      <c r="AA72" s="90">
        <v>5</v>
      </c>
      <c r="AB72" s="2">
        <v>5</v>
      </c>
      <c r="AC72" s="16">
        <v>5</v>
      </c>
      <c r="AD72" s="16">
        <v>5</v>
      </c>
      <c r="AE72" s="16">
        <v>5</v>
      </c>
      <c r="AF72" s="16">
        <v>5</v>
      </c>
      <c r="AG72" s="16">
        <v>4</v>
      </c>
      <c r="AH72" s="16">
        <v>4</v>
      </c>
      <c r="AI72" s="16">
        <v>4</v>
      </c>
      <c r="AJ72" s="16">
        <v>5</v>
      </c>
      <c r="AK72" s="16">
        <v>5</v>
      </c>
      <c r="AL72" s="90">
        <v>5</v>
      </c>
      <c r="AM72" s="16">
        <v>3</v>
      </c>
      <c r="AN72" s="16">
        <v>5</v>
      </c>
      <c r="AO72" s="16">
        <v>4</v>
      </c>
      <c r="AP72" s="217">
        <f t="shared" si="1"/>
        <v>4.6521739130434785</v>
      </c>
      <c r="AQ72" s="16">
        <v>5</v>
      </c>
      <c r="AR72" s="90">
        <v>4</v>
      </c>
      <c r="AS72" s="90">
        <v>5</v>
      </c>
      <c r="AT72" s="89">
        <v>5</v>
      </c>
      <c r="AU72" s="90">
        <v>5</v>
      </c>
      <c r="AV72" s="16">
        <v>5</v>
      </c>
      <c r="AW72" s="90">
        <v>5</v>
      </c>
      <c r="AX72" s="2">
        <v>5</v>
      </c>
      <c r="AY72" s="2">
        <v>5</v>
      </c>
      <c r="AZ72" s="2">
        <v>4</v>
      </c>
      <c r="BA72" s="22">
        <v>5</v>
      </c>
      <c r="BB72" s="2">
        <v>5</v>
      </c>
      <c r="BC72" s="12">
        <v>5</v>
      </c>
      <c r="BD72" s="2">
        <v>5</v>
      </c>
      <c r="BE72" s="255">
        <f t="shared" si="8"/>
        <v>4.5333333333333332</v>
      </c>
      <c r="BF72" s="258">
        <f t="shared" si="3"/>
        <v>4.6396135265700478</v>
      </c>
      <c r="BG72" s="258">
        <f t="shared" si="2"/>
        <v>92.792270531400959</v>
      </c>
    </row>
    <row r="73" spans="1:59" x14ac:dyDescent="0.35">
      <c r="A73" s="53">
        <v>52</v>
      </c>
      <c r="B73" s="10" t="s">
        <v>55</v>
      </c>
      <c r="C73" s="90">
        <v>5</v>
      </c>
      <c r="D73" s="90">
        <v>5</v>
      </c>
      <c r="E73" s="90">
        <v>5</v>
      </c>
      <c r="F73" s="90">
        <v>5</v>
      </c>
      <c r="G73" s="90">
        <v>5</v>
      </c>
      <c r="H73" s="16">
        <v>4</v>
      </c>
      <c r="I73" s="90">
        <v>5</v>
      </c>
      <c r="J73" s="90">
        <v>5</v>
      </c>
      <c r="K73" s="90">
        <v>4</v>
      </c>
      <c r="L73" s="89">
        <v>4</v>
      </c>
      <c r="M73" s="90">
        <v>4</v>
      </c>
      <c r="N73" s="90">
        <v>5</v>
      </c>
      <c r="O73" s="89">
        <v>3</v>
      </c>
      <c r="P73" s="16">
        <v>3</v>
      </c>
      <c r="Q73" s="16">
        <v>4</v>
      </c>
      <c r="R73" s="217">
        <f t="shared" si="0"/>
        <v>4.4000000000000004</v>
      </c>
      <c r="S73" s="90">
        <v>5</v>
      </c>
      <c r="T73" s="90">
        <v>4</v>
      </c>
      <c r="U73" s="90">
        <v>5</v>
      </c>
      <c r="V73" s="90">
        <v>5</v>
      </c>
      <c r="W73" s="90">
        <v>4</v>
      </c>
      <c r="X73" s="90">
        <v>4</v>
      </c>
      <c r="Y73" s="90">
        <v>5</v>
      </c>
      <c r="Z73" s="90">
        <v>5</v>
      </c>
      <c r="AA73" s="90">
        <v>5</v>
      </c>
      <c r="AB73" s="2">
        <v>5</v>
      </c>
      <c r="AC73" s="16">
        <v>4</v>
      </c>
      <c r="AD73" s="16">
        <v>5</v>
      </c>
      <c r="AE73" s="16">
        <v>4</v>
      </c>
      <c r="AF73" s="16">
        <v>5</v>
      </c>
      <c r="AG73" s="16">
        <v>4</v>
      </c>
      <c r="AH73" s="16">
        <v>4</v>
      </c>
      <c r="AI73" s="16">
        <v>4</v>
      </c>
      <c r="AJ73" s="16">
        <v>5</v>
      </c>
      <c r="AK73" s="16">
        <v>5</v>
      </c>
      <c r="AL73" s="90">
        <v>4</v>
      </c>
      <c r="AM73" s="16">
        <v>4</v>
      </c>
      <c r="AN73" s="16">
        <v>5</v>
      </c>
      <c r="AO73" s="16">
        <v>4</v>
      </c>
      <c r="AP73" s="217">
        <f t="shared" si="1"/>
        <v>4.5217391304347823</v>
      </c>
      <c r="AQ73" s="16">
        <v>5</v>
      </c>
      <c r="AR73" s="90">
        <v>4</v>
      </c>
      <c r="AS73" s="90">
        <v>5</v>
      </c>
      <c r="AT73" s="89">
        <v>5</v>
      </c>
      <c r="AU73" s="90">
        <v>5</v>
      </c>
      <c r="AV73" s="16">
        <v>5</v>
      </c>
      <c r="AW73" s="90">
        <v>4</v>
      </c>
      <c r="AX73" s="2">
        <v>5</v>
      </c>
      <c r="AY73" s="2">
        <v>5</v>
      </c>
      <c r="AZ73" s="2">
        <v>4</v>
      </c>
      <c r="BA73" s="22">
        <v>4</v>
      </c>
      <c r="BB73" s="2">
        <v>4</v>
      </c>
      <c r="BC73" s="12">
        <v>4</v>
      </c>
      <c r="BD73" s="2">
        <v>5</v>
      </c>
      <c r="BE73" s="255">
        <f t="shared" si="8"/>
        <v>4.2666666666666666</v>
      </c>
      <c r="BF73" s="258">
        <f t="shared" si="3"/>
        <v>4.3961352657004831</v>
      </c>
      <c r="BG73" s="258">
        <f t="shared" si="2"/>
        <v>87.922705314009661</v>
      </c>
    </row>
    <row r="74" spans="1:59" x14ac:dyDescent="0.35">
      <c r="A74" s="53">
        <v>53</v>
      </c>
      <c r="B74" s="10" t="s">
        <v>56</v>
      </c>
      <c r="C74" s="90">
        <v>5</v>
      </c>
      <c r="D74" s="90">
        <v>5</v>
      </c>
      <c r="E74" s="90">
        <v>5</v>
      </c>
      <c r="F74" s="90">
        <v>5</v>
      </c>
      <c r="G74" s="90">
        <v>5</v>
      </c>
      <c r="H74" s="16">
        <v>4</v>
      </c>
      <c r="I74" s="90">
        <v>5</v>
      </c>
      <c r="J74" s="90">
        <v>5</v>
      </c>
      <c r="K74" s="90">
        <v>4</v>
      </c>
      <c r="L74" s="89">
        <v>4</v>
      </c>
      <c r="M74" s="90">
        <v>4</v>
      </c>
      <c r="N74" s="90">
        <v>5</v>
      </c>
      <c r="O74" s="89">
        <v>4</v>
      </c>
      <c r="P74" s="16">
        <v>4</v>
      </c>
      <c r="Q74" s="16">
        <v>4</v>
      </c>
      <c r="R74" s="217">
        <f t="shared" si="0"/>
        <v>4.5333333333333332</v>
      </c>
      <c r="S74" s="90">
        <v>5</v>
      </c>
      <c r="T74" s="90">
        <v>5</v>
      </c>
      <c r="U74" s="90">
        <v>5</v>
      </c>
      <c r="V74" s="90">
        <v>5</v>
      </c>
      <c r="W74" s="90">
        <v>5</v>
      </c>
      <c r="X74" s="90">
        <v>5</v>
      </c>
      <c r="Y74" s="90"/>
      <c r="Z74" s="90">
        <v>5</v>
      </c>
      <c r="AA74" s="90">
        <v>5</v>
      </c>
      <c r="AB74" s="2">
        <v>5</v>
      </c>
      <c r="AC74" s="16">
        <v>4</v>
      </c>
      <c r="AD74" s="16">
        <v>4</v>
      </c>
      <c r="AE74" s="16">
        <v>4</v>
      </c>
      <c r="AF74" s="16">
        <v>5</v>
      </c>
      <c r="AG74" s="16">
        <v>4</v>
      </c>
      <c r="AH74" s="16">
        <v>4</v>
      </c>
      <c r="AI74" s="16">
        <v>4</v>
      </c>
      <c r="AJ74" s="16">
        <v>5</v>
      </c>
      <c r="AK74" s="16">
        <v>5</v>
      </c>
      <c r="AL74" s="90">
        <v>4</v>
      </c>
      <c r="AM74" s="16">
        <v>4</v>
      </c>
      <c r="AN74" s="16">
        <v>5</v>
      </c>
      <c r="AO74" s="16">
        <v>4</v>
      </c>
      <c r="AP74" s="217">
        <f t="shared" si="1"/>
        <v>4.3913043478260869</v>
      </c>
      <c r="AQ74" s="16">
        <v>4</v>
      </c>
      <c r="AR74" s="90">
        <v>5</v>
      </c>
      <c r="AS74" s="90">
        <v>5</v>
      </c>
      <c r="AT74" s="89">
        <v>5</v>
      </c>
      <c r="AU74" s="90">
        <v>5</v>
      </c>
      <c r="AV74" s="16">
        <v>5</v>
      </c>
      <c r="AW74" s="90">
        <v>5</v>
      </c>
      <c r="AX74" s="2">
        <v>5</v>
      </c>
      <c r="AY74" s="2">
        <v>5</v>
      </c>
      <c r="AZ74" s="2">
        <v>4</v>
      </c>
      <c r="BA74" s="22">
        <v>5</v>
      </c>
      <c r="BB74" s="2">
        <v>5</v>
      </c>
      <c r="BC74" s="12">
        <v>5</v>
      </c>
      <c r="BD74" s="2">
        <v>5</v>
      </c>
      <c r="BE74" s="255">
        <f t="shared" si="8"/>
        <v>4.5333333333333332</v>
      </c>
      <c r="BF74" s="258">
        <f t="shared" si="3"/>
        <v>4.4859903381642514</v>
      </c>
      <c r="BG74" s="258">
        <f t="shared" si="2"/>
        <v>89.719806763285035</v>
      </c>
    </row>
    <row r="75" spans="1:59" x14ac:dyDescent="0.35">
      <c r="A75" s="53">
        <v>54</v>
      </c>
      <c r="B75" s="169" t="s">
        <v>57</v>
      </c>
      <c r="C75" s="170">
        <v>5</v>
      </c>
      <c r="D75" s="170">
        <v>5</v>
      </c>
      <c r="E75" s="170">
        <v>5</v>
      </c>
      <c r="F75" s="170">
        <v>5</v>
      </c>
      <c r="G75" s="170">
        <v>5</v>
      </c>
      <c r="H75" s="142">
        <v>5</v>
      </c>
      <c r="I75" s="170">
        <v>5</v>
      </c>
      <c r="J75" s="170">
        <v>5</v>
      </c>
      <c r="K75" s="170">
        <v>4</v>
      </c>
      <c r="L75" s="171">
        <v>5</v>
      </c>
      <c r="M75" s="170">
        <v>5</v>
      </c>
      <c r="N75" s="170">
        <v>5</v>
      </c>
      <c r="O75" s="171">
        <v>4</v>
      </c>
      <c r="P75" s="142">
        <v>4</v>
      </c>
      <c r="Q75" s="142">
        <v>5</v>
      </c>
      <c r="R75" s="218">
        <f t="shared" si="0"/>
        <v>4.8</v>
      </c>
      <c r="S75" s="170"/>
      <c r="T75" s="170">
        <v>5</v>
      </c>
      <c r="U75" s="170">
        <v>5</v>
      </c>
      <c r="V75" s="170"/>
      <c r="W75" s="170">
        <v>5</v>
      </c>
      <c r="X75" s="170"/>
      <c r="Y75" s="170">
        <v>5</v>
      </c>
      <c r="Z75" s="170">
        <v>5</v>
      </c>
      <c r="AA75" s="170">
        <v>5</v>
      </c>
      <c r="AB75" s="140">
        <v>5</v>
      </c>
      <c r="AC75" s="142">
        <v>5</v>
      </c>
      <c r="AD75" s="142">
        <v>5</v>
      </c>
      <c r="AE75" s="142">
        <v>5</v>
      </c>
      <c r="AF75" s="142">
        <v>5</v>
      </c>
      <c r="AG75" s="142">
        <v>4</v>
      </c>
      <c r="AH75" s="142">
        <v>4</v>
      </c>
      <c r="AI75" s="142">
        <v>4</v>
      </c>
      <c r="AJ75" s="142">
        <v>5</v>
      </c>
      <c r="AK75" s="142">
        <v>5</v>
      </c>
      <c r="AL75" s="170">
        <v>5</v>
      </c>
      <c r="AM75" s="142">
        <v>3</v>
      </c>
      <c r="AN75" s="142">
        <v>5</v>
      </c>
      <c r="AO75" s="142">
        <v>4</v>
      </c>
      <c r="AP75" s="218">
        <f t="shared" si="1"/>
        <v>4.0869565217391308</v>
      </c>
      <c r="AQ75" s="142">
        <v>5</v>
      </c>
      <c r="AR75" s="170">
        <v>5</v>
      </c>
      <c r="AS75" s="170">
        <v>5</v>
      </c>
      <c r="AT75" s="171">
        <v>5</v>
      </c>
      <c r="AU75" s="170">
        <v>5</v>
      </c>
      <c r="AV75" s="142">
        <v>5</v>
      </c>
      <c r="AW75" s="170">
        <v>4</v>
      </c>
      <c r="AX75" s="140">
        <v>5</v>
      </c>
      <c r="AY75" s="140">
        <v>5</v>
      </c>
      <c r="AZ75" s="140">
        <v>4</v>
      </c>
      <c r="BA75" s="152">
        <v>5</v>
      </c>
      <c r="BB75" s="140">
        <v>5</v>
      </c>
      <c r="BC75" s="172">
        <v>5</v>
      </c>
      <c r="BD75" s="140">
        <v>5</v>
      </c>
      <c r="BE75" s="256">
        <f t="shared" si="8"/>
        <v>4.5333333333333332</v>
      </c>
      <c r="BF75" s="258">
        <f t="shared" si="3"/>
        <v>4.4734299516908207</v>
      </c>
      <c r="BG75" s="258">
        <f t="shared" ref="BG75:BG138" si="9">BF75*100/5</f>
        <v>89.468599033816417</v>
      </c>
    </row>
    <row r="76" spans="1:59" x14ac:dyDescent="0.35">
      <c r="A76" s="47"/>
      <c r="B76" s="223" t="s">
        <v>58</v>
      </c>
      <c r="C76" s="164"/>
      <c r="D76" s="164"/>
      <c r="E76" s="164"/>
      <c r="F76" s="164"/>
      <c r="G76" s="164"/>
      <c r="H76" s="165"/>
      <c r="I76" s="164"/>
      <c r="J76" s="164"/>
      <c r="K76" s="164"/>
      <c r="L76" s="166"/>
      <c r="M76" s="164"/>
      <c r="N76" s="164"/>
      <c r="O76" s="166"/>
      <c r="P76" s="165"/>
      <c r="Q76" s="165"/>
      <c r="R76" s="45"/>
      <c r="S76" s="164"/>
      <c r="T76" s="164"/>
      <c r="U76" s="164"/>
      <c r="V76" s="164"/>
      <c r="W76" s="164"/>
      <c r="X76" s="164"/>
      <c r="Y76" s="164"/>
      <c r="Z76" s="164"/>
      <c r="AA76" s="164"/>
      <c r="AB76" s="129"/>
      <c r="AC76" s="165"/>
      <c r="AD76" s="165"/>
      <c r="AE76" s="165"/>
      <c r="AF76" s="45"/>
      <c r="AG76" s="165"/>
      <c r="AH76" s="165"/>
      <c r="AI76" s="165"/>
      <c r="AJ76" s="165"/>
      <c r="AK76" s="165"/>
      <c r="AL76" s="164"/>
      <c r="AM76" s="165"/>
      <c r="AN76" s="165"/>
      <c r="AO76" s="165"/>
      <c r="AP76" s="45"/>
      <c r="AQ76" s="45"/>
      <c r="AR76" s="164"/>
      <c r="AS76" s="164"/>
      <c r="AT76" s="166"/>
      <c r="AU76" s="164"/>
      <c r="AV76" s="165"/>
      <c r="AW76" s="164"/>
      <c r="AX76" s="72"/>
      <c r="AY76" s="129"/>
      <c r="AZ76" s="129"/>
      <c r="BA76" s="225"/>
      <c r="BB76" s="129"/>
      <c r="BC76" s="129"/>
      <c r="BD76" s="129"/>
      <c r="BE76" s="129"/>
      <c r="BF76" s="129"/>
      <c r="BG76" s="129"/>
    </row>
    <row r="77" spans="1:59" x14ac:dyDescent="0.35">
      <c r="A77" s="53">
        <v>55</v>
      </c>
      <c r="B77" s="224" t="s">
        <v>59</v>
      </c>
      <c r="C77" s="162">
        <v>5</v>
      </c>
      <c r="D77" s="162">
        <v>3</v>
      </c>
      <c r="E77" s="162">
        <v>0</v>
      </c>
      <c r="F77" s="162">
        <v>2</v>
      </c>
      <c r="G77" s="162">
        <v>5</v>
      </c>
      <c r="H77" s="148">
        <v>2</v>
      </c>
      <c r="I77" s="162">
        <v>2</v>
      </c>
      <c r="J77" s="162">
        <v>2</v>
      </c>
      <c r="K77" s="162">
        <v>1</v>
      </c>
      <c r="L77" s="163">
        <v>4</v>
      </c>
      <c r="M77" s="162">
        <v>0</v>
      </c>
      <c r="N77" s="162">
        <v>1</v>
      </c>
      <c r="O77" s="163">
        <v>2</v>
      </c>
      <c r="P77" s="148">
        <v>2</v>
      </c>
      <c r="Q77" s="148">
        <v>5</v>
      </c>
      <c r="R77" s="216">
        <f t="shared" ref="R77:R138" si="10">SUM(C77:Q77)/15</f>
        <v>2.4</v>
      </c>
      <c r="S77" s="162">
        <v>5</v>
      </c>
      <c r="T77" s="162">
        <v>4</v>
      </c>
      <c r="U77" s="162">
        <v>5</v>
      </c>
      <c r="V77" s="162">
        <v>5</v>
      </c>
      <c r="W77" s="162">
        <v>1</v>
      </c>
      <c r="X77" s="162">
        <v>3</v>
      </c>
      <c r="Y77" s="162">
        <v>3</v>
      </c>
      <c r="Z77" s="162">
        <v>4</v>
      </c>
      <c r="AA77" s="162">
        <v>4</v>
      </c>
      <c r="AB77" s="141">
        <v>5</v>
      </c>
      <c r="AC77" s="148">
        <v>5</v>
      </c>
      <c r="AD77" s="148">
        <v>2</v>
      </c>
      <c r="AE77" s="148">
        <v>4</v>
      </c>
      <c r="AF77" s="148">
        <v>3</v>
      </c>
      <c r="AG77" s="148">
        <v>4</v>
      </c>
      <c r="AH77" s="148">
        <v>4</v>
      </c>
      <c r="AI77" s="148">
        <v>3</v>
      </c>
      <c r="AJ77" s="148">
        <v>1</v>
      </c>
      <c r="AK77" s="148">
        <v>2</v>
      </c>
      <c r="AL77" s="162">
        <v>0</v>
      </c>
      <c r="AM77" s="148">
        <v>1</v>
      </c>
      <c r="AN77" s="148">
        <v>1</v>
      </c>
      <c r="AO77" s="148">
        <v>1</v>
      </c>
      <c r="AP77" s="216">
        <f t="shared" ref="AP77:AP138" si="11">SUM(S77:AO77)/23</f>
        <v>3.0434782608695654</v>
      </c>
      <c r="AQ77" s="148">
        <v>2</v>
      </c>
      <c r="AR77" s="162">
        <v>3</v>
      </c>
      <c r="AS77" s="162">
        <v>2</v>
      </c>
      <c r="AT77" s="163">
        <v>4</v>
      </c>
      <c r="AU77" s="162">
        <v>2</v>
      </c>
      <c r="AV77" s="148">
        <v>2</v>
      </c>
      <c r="AW77" s="162">
        <v>3</v>
      </c>
      <c r="AX77" s="141">
        <v>3</v>
      </c>
      <c r="AY77" s="141">
        <v>5</v>
      </c>
      <c r="AZ77" s="141">
        <v>2</v>
      </c>
      <c r="BA77" s="222">
        <v>4</v>
      </c>
      <c r="BB77" s="141">
        <v>3</v>
      </c>
      <c r="BC77" s="150">
        <v>4</v>
      </c>
      <c r="BD77" s="141">
        <v>2</v>
      </c>
      <c r="BE77" s="254">
        <f>SUM(AQ77:BD77)/15</f>
        <v>2.7333333333333334</v>
      </c>
      <c r="BF77" s="258">
        <f>(R77+AP77+BE77)/3</f>
        <v>2.7256038647342997</v>
      </c>
      <c r="BG77" s="258">
        <f t="shared" si="9"/>
        <v>54.512077294685994</v>
      </c>
    </row>
    <row r="78" spans="1:59" x14ac:dyDescent="0.35">
      <c r="A78" s="53">
        <v>56</v>
      </c>
      <c r="B78" s="248" t="s">
        <v>60</v>
      </c>
      <c r="C78" s="170">
        <v>5</v>
      </c>
      <c r="D78" s="170">
        <v>3</v>
      </c>
      <c r="E78" s="170">
        <v>0</v>
      </c>
      <c r="F78" s="170">
        <v>2</v>
      </c>
      <c r="G78" s="170">
        <v>5</v>
      </c>
      <c r="H78" s="142">
        <v>2</v>
      </c>
      <c r="I78" s="170">
        <v>2</v>
      </c>
      <c r="J78" s="170">
        <v>2</v>
      </c>
      <c r="K78" s="170">
        <v>1</v>
      </c>
      <c r="L78" s="171">
        <v>4</v>
      </c>
      <c r="M78" s="170">
        <v>0</v>
      </c>
      <c r="N78" s="170">
        <v>1</v>
      </c>
      <c r="O78" s="171">
        <v>2</v>
      </c>
      <c r="P78" s="142">
        <v>2</v>
      </c>
      <c r="Q78" s="142">
        <v>5</v>
      </c>
      <c r="R78" s="218">
        <f t="shared" si="10"/>
        <v>2.4</v>
      </c>
      <c r="S78" s="170">
        <v>5</v>
      </c>
      <c r="T78" s="170">
        <v>4</v>
      </c>
      <c r="U78" s="170">
        <v>5</v>
      </c>
      <c r="V78" s="170">
        <v>5</v>
      </c>
      <c r="W78" s="170">
        <v>3</v>
      </c>
      <c r="X78" s="170">
        <v>3</v>
      </c>
      <c r="Y78" s="170" t="s">
        <v>150</v>
      </c>
      <c r="Z78" s="170">
        <v>5</v>
      </c>
      <c r="AA78" s="170">
        <v>5</v>
      </c>
      <c r="AB78" s="140">
        <v>5</v>
      </c>
      <c r="AC78" s="142">
        <v>5</v>
      </c>
      <c r="AD78" s="142">
        <v>3</v>
      </c>
      <c r="AE78" s="142">
        <v>4</v>
      </c>
      <c r="AF78" s="142">
        <v>3</v>
      </c>
      <c r="AG78" s="142">
        <v>4</v>
      </c>
      <c r="AH78" s="142">
        <v>4</v>
      </c>
      <c r="AI78" s="142">
        <v>3</v>
      </c>
      <c r="AJ78" s="142">
        <v>1</v>
      </c>
      <c r="AK78" s="142">
        <v>2</v>
      </c>
      <c r="AL78" s="170">
        <v>0</v>
      </c>
      <c r="AM78" s="142">
        <v>1</v>
      </c>
      <c r="AN78" s="142">
        <v>1</v>
      </c>
      <c r="AO78" s="142">
        <v>1</v>
      </c>
      <c r="AP78" s="218">
        <f t="shared" si="11"/>
        <v>3.1304347826086958</v>
      </c>
      <c r="AQ78" s="142">
        <v>4</v>
      </c>
      <c r="AR78" s="170">
        <v>5</v>
      </c>
      <c r="AS78" s="170">
        <v>2</v>
      </c>
      <c r="AT78" s="171">
        <v>3</v>
      </c>
      <c r="AU78" s="170">
        <v>2</v>
      </c>
      <c r="AV78" s="142">
        <v>2</v>
      </c>
      <c r="AW78" s="170">
        <v>2</v>
      </c>
      <c r="AX78" s="140">
        <v>3</v>
      </c>
      <c r="AY78" s="140">
        <v>5</v>
      </c>
      <c r="AZ78" s="140">
        <v>2</v>
      </c>
      <c r="BA78" s="152">
        <v>4</v>
      </c>
      <c r="BB78" s="140">
        <v>3</v>
      </c>
      <c r="BC78" s="172">
        <v>4</v>
      </c>
      <c r="BD78" s="140">
        <v>2</v>
      </c>
      <c r="BE78" s="256">
        <f>SUM(AQ78:BD78)/15</f>
        <v>2.8666666666666667</v>
      </c>
      <c r="BF78" s="258">
        <f>(R78+AP78+BE78)/3</f>
        <v>2.7990338164251209</v>
      </c>
      <c r="BG78" s="258">
        <f t="shared" si="9"/>
        <v>55.980676328502419</v>
      </c>
    </row>
    <row r="79" spans="1:59" ht="26.5" x14ac:dyDescent="0.35">
      <c r="A79" s="234"/>
      <c r="B79" s="88" t="s">
        <v>61</v>
      </c>
      <c r="C79" s="164"/>
      <c r="D79" s="164"/>
      <c r="E79" s="164"/>
      <c r="F79" s="164"/>
      <c r="G79" s="164"/>
      <c r="H79" s="165"/>
      <c r="I79" s="164"/>
      <c r="J79" s="164"/>
      <c r="K79" s="164"/>
      <c r="L79" s="166"/>
      <c r="M79" s="164"/>
      <c r="N79" s="164"/>
      <c r="O79" s="166"/>
      <c r="P79" s="165"/>
      <c r="Q79" s="165"/>
      <c r="R79" s="165"/>
      <c r="S79" s="164"/>
      <c r="T79" s="164"/>
      <c r="U79" s="164"/>
      <c r="V79" s="164"/>
      <c r="W79" s="164"/>
      <c r="X79" s="164"/>
      <c r="Y79" s="164"/>
      <c r="Z79" s="164"/>
      <c r="AA79" s="164"/>
      <c r="AB79" s="129"/>
      <c r="AC79" s="165"/>
      <c r="AD79" s="165"/>
      <c r="AE79" s="165"/>
      <c r="AF79" s="45"/>
      <c r="AG79" s="165"/>
      <c r="AH79" s="165"/>
      <c r="AI79" s="165"/>
      <c r="AJ79" s="165"/>
      <c r="AK79" s="165"/>
      <c r="AL79" s="164"/>
      <c r="AM79" s="165"/>
      <c r="AN79" s="165"/>
      <c r="AO79" s="165"/>
      <c r="AP79" s="165"/>
      <c r="AQ79" s="45"/>
      <c r="AR79" s="164"/>
      <c r="AS79" s="164"/>
      <c r="AT79" s="166"/>
      <c r="AU79" s="164"/>
      <c r="AV79" s="165"/>
      <c r="AW79" s="164"/>
      <c r="AX79" s="72"/>
      <c r="AY79" s="72"/>
      <c r="AZ79" s="129"/>
      <c r="BA79" s="225"/>
      <c r="BB79" s="129"/>
      <c r="BC79" s="129"/>
      <c r="BD79" s="129"/>
      <c r="BE79" s="129"/>
      <c r="BF79" s="129"/>
      <c r="BG79" s="129"/>
    </row>
    <row r="80" spans="1:59" x14ac:dyDescent="0.35">
      <c r="A80" s="53">
        <v>57</v>
      </c>
      <c r="B80" s="11" t="s">
        <v>62</v>
      </c>
      <c r="C80" s="162">
        <v>0</v>
      </c>
      <c r="D80" s="162">
        <v>5</v>
      </c>
      <c r="E80" s="162">
        <v>0</v>
      </c>
      <c r="F80" s="162">
        <v>4</v>
      </c>
      <c r="G80" s="162">
        <v>0</v>
      </c>
      <c r="H80" s="148">
        <v>5</v>
      </c>
      <c r="I80" s="162">
        <v>5</v>
      </c>
      <c r="J80" s="162">
        <v>5</v>
      </c>
      <c r="K80" s="162">
        <v>1</v>
      </c>
      <c r="L80" s="163">
        <v>4</v>
      </c>
      <c r="M80" s="162">
        <v>5</v>
      </c>
      <c r="N80" s="162">
        <v>5</v>
      </c>
      <c r="O80" s="163">
        <v>4</v>
      </c>
      <c r="P80" s="148">
        <v>4</v>
      </c>
      <c r="Q80" s="148">
        <v>5</v>
      </c>
      <c r="R80" s="216">
        <f t="shared" si="10"/>
        <v>3.4666666666666668</v>
      </c>
      <c r="S80" s="162">
        <v>0</v>
      </c>
      <c r="T80" s="162">
        <v>1</v>
      </c>
      <c r="U80" s="162" t="s">
        <v>150</v>
      </c>
      <c r="V80" s="162">
        <v>0</v>
      </c>
      <c r="W80" s="162">
        <v>4</v>
      </c>
      <c r="X80" s="162">
        <v>4</v>
      </c>
      <c r="Y80" s="162">
        <v>5</v>
      </c>
      <c r="Z80" s="162">
        <v>5</v>
      </c>
      <c r="AA80" s="162">
        <v>5</v>
      </c>
      <c r="AB80" s="141">
        <v>5</v>
      </c>
      <c r="AC80" s="148">
        <v>5</v>
      </c>
      <c r="AD80" s="148">
        <v>1</v>
      </c>
      <c r="AE80" s="148">
        <v>4</v>
      </c>
      <c r="AF80" s="148">
        <v>5</v>
      </c>
      <c r="AG80" s="148">
        <v>1</v>
      </c>
      <c r="AH80" s="148">
        <v>1</v>
      </c>
      <c r="AI80" s="148">
        <v>1</v>
      </c>
      <c r="AJ80" s="148">
        <v>1</v>
      </c>
      <c r="AK80" s="148">
        <v>0</v>
      </c>
      <c r="AL80" s="162">
        <v>5</v>
      </c>
      <c r="AM80" s="148">
        <v>1</v>
      </c>
      <c r="AN80" s="148">
        <v>5</v>
      </c>
      <c r="AO80" s="148">
        <v>1</v>
      </c>
      <c r="AP80" s="216">
        <f t="shared" si="11"/>
        <v>2.6086956521739131</v>
      </c>
      <c r="AQ80" s="148">
        <v>5</v>
      </c>
      <c r="AR80" s="162">
        <v>5</v>
      </c>
      <c r="AS80" s="162">
        <v>5</v>
      </c>
      <c r="AT80" s="163">
        <v>4</v>
      </c>
      <c r="AU80" s="162">
        <v>4</v>
      </c>
      <c r="AV80" s="148">
        <v>5</v>
      </c>
      <c r="AW80" s="162">
        <v>4</v>
      </c>
      <c r="AX80" s="141">
        <v>1</v>
      </c>
      <c r="AY80" s="141">
        <v>3</v>
      </c>
      <c r="AZ80" s="141">
        <v>2</v>
      </c>
      <c r="BA80" s="222">
        <v>2</v>
      </c>
      <c r="BB80" s="141">
        <v>4</v>
      </c>
      <c r="BC80" s="150">
        <v>2</v>
      </c>
      <c r="BD80" s="141">
        <v>5</v>
      </c>
      <c r="BE80" s="254">
        <f>SUM(AQ80:BD80)/15</f>
        <v>3.4</v>
      </c>
      <c r="BF80" s="258">
        <f>(R80+AP80+BE80)/3</f>
        <v>3.158454106280193</v>
      </c>
      <c r="BG80" s="258">
        <f t="shared" si="9"/>
        <v>63.169082125603857</v>
      </c>
    </row>
    <row r="81" spans="1:185" x14ac:dyDescent="0.35">
      <c r="A81" s="53">
        <v>58</v>
      </c>
      <c r="B81" s="10" t="s">
        <v>189</v>
      </c>
      <c r="C81" s="90">
        <v>5</v>
      </c>
      <c r="D81" s="90">
        <v>5</v>
      </c>
      <c r="E81" s="90">
        <v>0</v>
      </c>
      <c r="F81" s="90">
        <v>4</v>
      </c>
      <c r="G81" s="90">
        <v>0</v>
      </c>
      <c r="H81" s="16">
        <v>5</v>
      </c>
      <c r="I81" s="90">
        <v>5</v>
      </c>
      <c r="J81" s="90">
        <v>5</v>
      </c>
      <c r="K81" s="90">
        <v>1</v>
      </c>
      <c r="L81" s="89">
        <v>5</v>
      </c>
      <c r="M81" s="90">
        <v>5</v>
      </c>
      <c r="N81" s="90">
        <v>5</v>
      </c>
      <c r="O81" s="89">
        <v>4</v>
      </c>
      <c r="P81" s="16">
        <v>4</v>
      </c>
      <c r="Q81" s="16">
        <v>5</v>
      </c>
      <c r="R81" s="217">
        <f t="shared" si="10"/>
        <v>3.8666666666666667</v>
      </c>
      <c r="S81" s="90">
        <v>5</v>
      </c>
      <c r="T81" s="90">
        <v>2</v>
      </c>
      <c r="U81" s="90">
        <v>5</v>
      </c>
      <c r="V81" s="90">
        <v>5</v>
      </c>
      <c r="W81" s="90">
        <v>4</v>
      </c>
      <c r="X81" s="90">
        <v>4</v>
      </c>
      <c r="Y81" s="90"/>
      <c r="Z81" s="90">
        <v>5</v>
      </c>
      <c r="AA81" s="90">
        <v>5</v>
      </c>
      <c r="AB81" s="2">
        <v>5</v>
      </c>
      <c r="AC81" s="16">
        <v>5</v>
      </c>
      <c r="AD81" s="16">
        <v>1</v>
      </c>
      <c r="AE81" s="16">
        <v>5</v>
      </c>
      <c r="AF81" s="16">
        <v>5</v>
      </c>
      <c r="AG81" s="16">
        <v>1</v>
      </c>
      <c r="AH81" s="16">
        <v>1</v>
      </c>
      <c r="AI81" s="16">
        <v>1</v>
      </c>
      <c r="AJ81" s="16">
        <v>1</v>
      </c>
      <c r="AK81" s="16">
        <v>0</v>
      </c>
      <c r="AL81" s="90">
        <v>5</v>
      </c>
      <c r="AM81" s="16">
        <v>1</v>
      </c>
      <c r="AN81" s="16">
        <v>5</v>
      </c>
      <c r="AO81" s="16">
        <v>1</v>
      </c>
      <c r="AP81" s="217">
        <f t="shared" si="11"/>
        <v>3.1304347826086958</v>
      </c>
      <c r="AQ81" s="16">
        <v>5</v>
      </c>
      <c r="AR81" s="90">
        <v>5</v>
      </c>
      <c r="AS81" s="90">
        <v>5</v>
      </c>
      <c r="AT81" s="89">
        <v>4</v>
      </c>
      <c r="AU81" s="90">
        <v>5</v>
      </c>
      <c r="AV81" s="16">
        <v>5</v>
      </c>
      <c r="AW81" s="90">
        <v>4</v>
      </c>
      <c r="AX81" s="2">
        <v>1</v>
      </c>
      <c r="AY81" s="2">
        <v>5</v>
      </c>
      <c r="AZ81" s="2">
        <v>2</v>
      </c>
      <c r="BA81" s="22">
        <v>2</v>
      </c>
      <c r="BB81" s="2">
        <v>4</v>
      </c>
      <c r="BC81" s="12">
        <v>2</v>
      </c>
      <c r="BD81" s="2">
        <v>5</v>
      </c>
      <c r="BE81" s="255">
        <f>SUM(AQ81:BD81)/15</f>
        <v>3.6</v>
      </c>
      <c r="BF81" s="258">
        <f t="shared" ref="BF81:BF89" si="12">(R81+AP81+BE81)/3</f>
        <v>3.5323671497584539</v>
      </c>
      <c r="BG81" s="258">
        <f t="shared" si="9"/>
        <v>70.647342995169083</v>
      </c>
    </row>
    <row r="82" spans="1:185" x14ac:dyDescent="0.35">
      <c r="A82" s="53">
        <v>59</v>
      </c>
      <c r="B82" s="169" t="s">
        <v>64</v>
      </c>
      <c r="C82" s="170">
        <v>5</v>
      </c>
      <c r="D82" s="170">
        <v>5</v>
      </c>
      <c r="E82" s="170">
        <v>0</v>
      </c>
      <c r="F82" s="170">
        <v>4</v>
      </c>
      <c r="G82" s="170">
        <v>0</v>
      </c>
      <c r="H82" s="142">
        <v>5</v>
      </c>
      <c r="I82" s="170">
        <v>5</v>
      </c>
      <c r="J82" s="170">
        <v>5</v>
      </c>
      <c r="K82" s="170">
        <v>1</v>
      </c>
      <c r="L82" s="171">
        <v>4</v>
      </c>
      <c r="M82" s="170">
        <v>5</v>
      </c>
      <c r="N82" s="170">
        <v>5</v>
      </c>
      <c r="O82" s="171">
        <v>4</v>
      </c>
      <c r="P82" s="142">
        <v>4</v>
      </c>
      <c r="Q82" s="142">
        <v>5</v>
      </c>
      <c r="R82" s="218">
        <f t="shared" si="10"/>
        <v>3.8</v>
      </c>
      <c r="S82" s="170">
        <v>5</v>
      </c>
      <c r="T82" s="170">
        <v>3</v>
      </c>
      <c r="U82" s="170">
        <v>5</v>
      </c>
      <c r="V82" s="170">
        <v>5</v>
      </c>
      <c r="W82" s="170">
        <v>4</v>
      </c>
      <c r="X82" s="170">
        <v>4</v>
      </c>
      <c r="Y82" s="170"/>
      <c r="Z82" s="170">
        <v>5</v>
      </c>
      <c r="AA82" s="170">
        <v>5</v>
      </c>
      <c r="AB82" s="140">
        <v>5</v>
      </c>
      <c r="AC82" s="142">
        <v>5</v>
      </c>
      <c r="AD82" s="142">
        <v>1</v>
      </c>
      <c r="AE82" s="142">
        <v>4</v>
      </c>
      <c r="AF82" s="142">
        <v>5</v>
      </c>
      <c r="AG82" s="142">
        <v>1</v>
      </c>
      <c r="AH82" s="142">
        <v>1</v>
      </c>
      <c r="AI82" s="142">
        <v>1</v>
      </c>
      <c r="AJ82" s="142">
        <v>1</v>
      </c>
      <c r="AK82" s="142">
        <v>0</v>
      </c>
      <c r="AL82" s="170">
        <v>5</v>
      </c>
      <c r="AM82" s="142">
        <v>1</v>
      </c>
      <c r="AN82" s="142">
        <v>5</v>
      </c>
      <c r="AO82" s="142">
        <v>1</v>
      </c>
      <c r="AP82" s="218">
        <f t="shared" si="11"/>
        <v>3.1304347826086958</v>
      </c>
      <c r="AQ82" s="142">
        <v>5</v>
      </c>
      <c r="AR82" s="170">
        <v>3</v>
      </c>
      <c r="AS82" s="170">
        <v>5</v>
      </c>
      <c r="AT82" s="171">
        <v>4</v>
      </c>
      <c r="AU82" s="170">
        <v>4</v>
      </c>
      <c r="AV82" s="142">
        <v>5</v>
      </c>
      <c r="AW82" s="170">
        <v>2</v>
      </c>
      <c r="AX82" s="140">
        <v>1</v>
      </c>
      <c r="AY82" s="140">
        <v>5</v>
      </c>
      <c r="AZ82" s="140">
        <v>2</v>
      </c>
      <c r="BA82" s="152">
        <v>2</v>
      </c>
      <c r="BB82" s="140">
        <v>4</v>
      </c>
      <c r="BC82" s="172">
        <v>2</v>
      </c>
      <c r="BD82" s="140">
        <v>5</v>
      </c>
      <c r="BE82" s="256">
        <f>SUM(AQ82:BD82)/15</f>
        <v>3.2666666666666666</v>
      </c>
      <c r="BF82" s="258">
        <f t="shared" si="12"/>
        <v>3.3990338164251206</v>
      </c>
      <c r="BG82" s="258">
        <f t="shared" si="9"/>
        <v>67.980676328502412</v>
      </c>
    </row>
    <row r="83" spans="1:185" ht="26.5" x14ac:dyDescent="0.35">
      <c r="A83" s="88">
        <v>60</v>
      </c>
      <c r="B83" s="88" t="s">
        <v>63</v>
      </c>
      <c r="C83" s="164"/>
      <c r="D83" s="164"/>
      <c r="E83" s="164"/>
      <c r="F83" s="164"/>
      <c r="G83" s="164"/>
      <c r="H83" s="165"/>
      <c r="I83" s="164"/>
      <c r="J83" s="164"/>
      <c r="K83" s="164"/>
      <c r="L83" s="166"/>
      <c r="M83" s="164"/>
      <c r="N83" s="164"/>
      <c r="O83" s="166"/>
      <c r="P83" s="165"/>
      <c r="Q83" s="165"/>
      <c r="R83" s="165"/>
      <c r="S83" s="164"/>
      <c r="T83" s="164"/>
      <c r="U83" s="164"/>
      <c r="V83" s="164"/>
      <c r="W83" s="164"/>
      <c r="X83" s="164"/>
      <c r="Y83" s="164"/>
      <c r="Z83" s="164"/>
      <c r="AA83" s="164"/>
      <c r="AB83" s="129"/>
      <c r="AC83" s="165"/>
      <c r="AD83" s="165"/>
      <c r="AE83" s="165"/>
      <c r="AF83" s="45"/>
      <c r="AG83" s="165"/>
      <c r="AH83" s="165"/>
      <c r="AI83" s="165"/>
      <c r="AJ83" s="165"/>
      <c r="AK83" s="165"/>
      <c r="AL83" s="164"/>
      <c r="AM83" s="165"/>
      <c r="AN83" s="165"/>
      <c r="AO83" s="165"/>
      <c r="AP83" s="165"/>
      <c r="AQ83" s="45"/>
      <c r="AR83" s="164"/>
      <c r="AS83" s="164"/>
      <c r="AT83" s="166"/>
      <c r="AU83" s="164"/>
      <c r="AV83" s="165"/>
      <c r="AW83" s="164"/>
      <c r="AX83" s="72"/>
      <c r="AY83" s="129"/>
      <c r="AZ83" s="129"/>
      <c r="BA83" s="225"/>
      <c r="BB83" s="129"/>
      <c r="BC83" s="129"/>
      <c r="BD83" s="129"/>
      <c r="BE83" s="129"/>
      <c r="BF83" s="129"/>
      <c r="BG83" s="129"/>
    </row>
    <row r="84" spans="1:185" x14ac:dyDescent="0.35">
      <c r="A84" s="53">
        <v>61</v>
      </c>
      <c r="B84" s="11" t="s">
        <v>65</v>
      </c>
      <c r="C84" s="162">
        <v>5</v>
      </c>
      <c r="D84" s="162">
        <v>5</v>
      </c>
      <c r="E84" s="162">
        <v>0</v>
      </c>
      <c r="F84" s="162">
        <v>0</v>
      </c>
      <c r="G84" s="162">
        <v>5</v>
      </c>
      <c r="H84" s="148">
        <v>2</v>
      </c>
      <c r="I84" s="162">
        <v>2</v>
      </c>
      <c r="J84" s="162">
        <v>2</v>
      </c>
      <c r="K84" s="162">
        <v>2</v>
      </c>
      <c r="L84" s="163">
        <v>2</v>
      </c>
      <c r="M84" s="162">
        <v>2</v>
      </c>
      <c r="N84" s="162">
        <v>1</v>
      </c>
      <c r="O84" s="163">
        <v>2</v>
      </c>
      <c r="P84" s="148">
        <v>2</v>
      </c>
      <c r="Q84" s="148">
        <v>2</v>
      </c>
      <c r="R84" s="216">
        <f t="shared" si="10"/>
        <v>2.2666666666666666</v>
      </c>
      <c r="S84" s="162">
        <v>5</v>
      </c>
      <c r="T84" s="162">
        <v>4</v>
      </c>
      <c r="U84" s="162">
        <v>5</v>
      </c>
      <c r="V84" s="162">
        <v>5</v>
      </c>
      <c r="W84" s="162">
        <v>2</v>
      </c>
      <c r="X84" s="162">
        <v>2</v>
      </c>
      <c r="Y84" s="162">
        <v>3</v>
      </c>
      <c r="Z84" s="162">
        <v>3</v>
      </c>
      <c r="AA84" s="162">
        <v>3</v>
      </c>
      <c r="AB84" s="141">
        <v>5</v>
      </c>
      <c r="AC84" s="148">
        <v>2</v>
      </c>
      <c r="AD84" s="148">
        <v>4</v>
      </c>
      <c r="AE84" s="148">
        <v>2</v>
      </c>
      <c r="AF84" s="148">
        <v>4</v>
      </c>
      <c r="AG84" s="148">
        <v>4</v>
      </c>
      <c r="AH84" s="148">
        <v>4</v>
      </c>
      <c r="AI84" s="148">
        <v>2</v>
      </c>
      <c r="AJ84" s="148">
        <v>4</v>
      </c>
      <c r="AK84" s="148">
        <v>4</v>
      </c>
      <c r="AL84" s="162">
        <v>2</v>
      </c>
      <c r="AM84" s="148">
        <v>4</v>
      </c>
      <c r="AN84" s="148">
        <v>1</v>
      </c>
      <c r="AO84" s="148">
        <v>2</v>
      </c>
      <c r="AP84" s="216">
        <f t="shared" si="11"/>
        <v>3.3043478260869565</v>
      </c>
      <c r="AQ84" s="148">
        <v>5</v>
      </c>
      <c r="AR84" s="162">
        <v>1</v>
      </c>
      <c r="AS84" s="162">
        <v>5</v>
      </c>
      <c r="AT84" s="163">
        <v>3</v>
      </c>
      <c r="AU84" s="162">
        <v>2</v>
      </c>
      <c r="AV84" s="148">
        <v>2</v>
      </c>
      <c r="AW84" s="162">
        <v>2</v>
      </c>
      <c r="AX84" s="141">
        <v>2</v>
      </c>
      <c r="AY84" s="141">
        <v>5</v>
      </c>
      <c r="AZ84" s="141">
        <v>4</v>
      </c>
      <c r="BA84" s="222">
        <v>4</v>
      </c>
      <c r="BB84" s="141">
        <v>2</v>
      </c>
      <c r="BC84" s="150">
        <v>4</v>
      </c>
      <c r="BD84" s="141">
        <v>5</v>
      </c>
      <c r="BE84" s="254">
        <f>SUM(AQ84:BD84)/15</f>
        <v>3.0666666666666669</v>
      </c>
      <c r="BF84" s="258">
        <f t="shared" si="12"/>
        <v>2.8792270531400965</v>
      </c>
      <c r="BG84" s="258">
        <f t="shared" si="9"/>
        <v>57.584541062801932</v>
      </c>
    </row>
    <row r="85" spans="1:185" x14ac:dyDescent="0.35">
      <c r="A85" s="53">
        <v>62</v>
      </c>
      <c r="B85" s="10" t="s">
        <v>62</v>
      </c>
      <c r="C85" s="90">
        <v>5</v>
      </c>
      <c r="D85" s="90">
        <v>5</v>
      </c>
      <c r="E85" s="90">
        <v>0</v>
      </c>
      <c r="F85" s="90">
        <v>0</v>
      </c>
      <c r="G85" s="90">
        <v>5</v>
      </c>
      <c r="H85" s="16">
        <v>2</v>
      </c>
      <c r="I85" s="90">
        <v>2</v>
      </c>
      <c r="J85" s="90">
        <v>2</v>
      </c>
      <c r="K85" s="90">
        <v>1</v>
      </c>
      <c r="L85" s="89">
        <v>2</v>
      </c>
      <c r="M85" s="90">
        <v>2</v>
      </c>
      <c r="N85" s="90">
        <v>1</v>
      </c>
      <c r="O85" s="89">
        <v>2</v>
      </c>
      <c r="P85" s="16">
        <v>2</v>
      </c>
      <c r="Q85" s="16">
        <v>2</v>
      </c>
      <c r="R85" s="217">
        <f t="shared" si="10"/>
        <v>2.2000000000000002</v>
      </c>
      <c r="S85" s="90">
        <v>5</v>
      </c>
      <c r="T85" s="90">
        <v>4</v>
      </c>
      <c r="U85" s="90">
        <v>5</v>
      </c>
      <c r="V85" s="90">
        <v>5</v>
      </c>
      <c r="W85" s="90">
        <v>5</v>
      </c>
      <c r="X85" s="90">
        <v>5</v>
      </c>
      <c r="Y85" s="90">
        <v>3</v>
      </c>
      <c r="Z85" s="90">
        <v>3</v>
      </c>
      <c r="AA85" s="90">
        <v>3</v>
      </c>
      <c r="AB85" s="2">
        <v>5</v>
      </c>
      <c r="AC85" s="16">
        <v>2</v>
      </c>
      <c r="AD85" s="16">
        <v>1</v>
      </c>
      <c r="AE85" s="16">
        <v>2</v>
      </c>
      <c r="AF85" s="16">
        <v>4</v>
      </c>
      <c r="AG85" s="16">
        <v>4</v>
      </c>
      <c r="AH85" s="16">
        <v>4</v>
      </c>
      <c r="AI85" s="16">
        <v>4</v>
      </c>
      <c r="AJ85" s="16">
        <v>4</v>
      </c>
      <c r="AK85" s="16">
        <v>4</v>
      </c>
      <c r="AL85" s="90">
        <v>2</v>
      </c>
      <c r="AM85" s="16">
        <v>1</v>
      </c>
      <c r="AN85" s="16">
        <v>1</v>
      </c>
      <c r="AO85" s="16">
        <v>1</v>
      </c>
      <c r="AP85" s="217">
        <f t="shared" si="11"/>
        <v>3.347826086956522</v>
      </c>
      <c r="AQ85" s="16">
        <v>4</v>
      </c>
      <c r="AR85" s="90">
        <v>2</v>
      </c>
      <c r="AS85" s="90">
        <v>5</v>
      </c>
      <c r="AT85" s="89">
        <v>4</v>
      </c>
      <c r="AU85" s="90">
        <v>3</v>
      </c>
      <c r="AV85" s="16">
        <v>2</v>
      </c>
      <c r="AW85" s="90">
        <v>3</v>
      </c>
      <c r="AX85" s="2">
        <v>5</v>
      </c>
      <c r="AY85" s="2">
        <v>4</v>
      </c>
      <c r="AZ85" s="2">
        <v>4</v>
      </c>
      <c r="BA85" s="22">
        <v>4</v>
      </c>
      <c r="BB85" s="2">
        <v>5</v>
      </c>
      <c r="BC85" s="12">
        <v>4</v>
      </c>
      <c r="BD85" s="2">
        <v>5</v>
      </c>
      <c r="BE85" s="255">
        <f>SUM(AQ85:BD85)/15</f>
        <v>3.6</v>
      </c>
      <c r="BF85" s="258">
        <f t="shared" si="12"/>
        <v>3.0492753623188409</v>
      </c>
      <c r="BG85" s="258">
        <f t="shared" si="9"/>
        <v>60.985507246376812</v>
      </c>
    </row>
    <row r="86" spans="1:185" x14ac:dyDescent="0.35">
      <c r="A86" s="53">
        <v>63</v>
      </c>
      <c r="B86" s="10" t="s">
        <v>67</v>
      </c>
      <c r="C86" s="90">
        <v>5</v>
      </c>
      <c r="D86" s="90">
        <v>5</v>
      </c>
      <c r="E86" s="90">
        <v>0</v>
      </c>
      <c r="F86" s="90">
        <v>0</v>
      </c>
      <c r="G86" s="90">
        <v>5</v>
      </c>
      <c r="H86" s="16">
        <v>4</v>
      </c>
      <c r="I86" s="90">
        <v>4</v>
      </c>
      <c r="J86" s="90">
        <v>4</v>
      </c>
      <c r="K86" s="90">
        <v>4</v>
      </c>
      <c r="L86" s="89">
        <v>2</v>
      </c>
      <c r="M86" s="90">
        <v>2</v>
      </c>
      <c r="N86" s="90">
        <v>5</v>
      </c>
      <c r="O86" s="89">
        <v>2</v>
      </c>
      <c r="P86" s="16">
        <v>2</v>
      </c>
      <c r="Q86" s="16">
        <v>2</v>
      </c>
      <c r="R86" s="217">
        <f t="shared" si="10"/>
        <v>3.0666666666666669</v>
      </c>
      <c r="S86" s="90">
        <v>5</v>
      </c>
      <c r="T86" s="90">
        <v>4</v>
      </c>
      <c r="U86" s="90">
        <v>5</v>
      </c>
      <c r="V86" s="90">
        <v>5</v>
      </c>
      <c r="W86" s="90">
        <v>5</v>
      </c>
      <c r="X86" s="90">
        <v>5</v>
      </c>
      <c r="Y86" s="90">
        <v>3</v>
      </c>
      <c r="Z86" s="90">
        <v>3</v>
      </c>
      <c r="AA86" s="90">
        <v>3</v>
      </c>
      <c r="AB86" s="2">
        <v>5</v>
      </c>
      <c r="AC86" s="16">
        <v>2</v>
      </c>
      <c r="AD86" s="16">
        <v>4</v>
      </c>
      <c r="AE86" s="16">
        <v>2</v>
      </c>
      <c r="AF86" s="16">
        <v>4</v>
      </c>
      <c r="AG86" s="16">
        <v>4</v>
      </c>
      <c r="AH86" s="16">
        <v>4</v>
      </c>
      <c r="AI86" s="16">
        <v>4</v>
      </c>
      <c r="AJ86" s="16">
        <v>4</v>
      </c>
      <c r="AK86" s="16">
        <v>4</v>
      </c>
      <c r="AL86" s="90">
        <v>2</v>
      </c>
      <c r="AM86" s="16">
        <v>1</v>
      </c>
      <c r="AN86" s="16">
        <v>5</v>
      </c>
      <c r="AO86" s="16">
        <v>4</v>
      </c>
      <c r="AP86" s="217">
        <f t="shared" si="11"/>
        <v>3.7826086956521738</v>
      </c>
      <c r="AQ86" s="16">
        <v>4</v>
      </c>
      <c r="AR86" s="90">
        <v>2</v>
      </c>
      <c r="AS86" s="90">
        <v>5</v>
      </c>
      <c r="AT86" s="89">
        <v>4</v>
      </c>
      <c r="AU86" s="90">
        <v>4</v>
      </c>
      <c r="AV86" s="16">
        <v>4</v>
      </c>
      <c r="AW86" s="90">
        <v>2</v>
      </c>
      <c r="AX86" s="2">
        <v>5</v>
      </c>
      <c r="AY86" s="2">
        <v>4</v>
      </c>
      <c r="AZ86" s="2">
        <v>4</v>
      </c>
      <c r="BA86" s="22">
        <v>4</v>
      </c>
      <c r="BB86" s="2">
        <v>4</v>
      </c>
      <c r="BC86" s="12">
        <v>4</v>
      </c>
      <c r="BD86" s="2">
        <v>5</v>
      </c>
      <c r="BE86" s="255">
        <f>SUM(AQ86:BD86)/15</f>
        <v>3.6666666666666665</v>
      </c>
      <c r="BF86" s="258">
        <f t="shared" si="12"/>
        <v>3.5053140096618356</v>
      </c>
      <c r="BG86" s="258">
        <f t="shared" si="9"/>
        <v>70.106280193236714</v>
      </c>
    </row>
    <row r="87" spans="1:185" x14ac:dyDescent="0.35">
      <c r="A87" s="53">
        <v>64</v>
      </c>
      <c r="B87" s="10" t="s">
        <v>68</v>
      </c>
      <c r="C87" s="90">
        <v>5</v>
      </c>
      <c r="D87" s="90">
        <v>5</v>
      </c>
      <c r="E87" s="90">
        <v>0</v>
      </c>
      <c r="F87" s="90">
        <v>4</v>
      </c>
      <c r="G87" s="90">
        <v>5</v>
      </c>
      <c r="H87" s="16">
        <v>4</v>
      </c>
      <c r="I87" s="90">
        <v>4</v>
      </c>
      <c r="J87" s="90">
        <v>2</v>
      </c>
      <c r="K87" s="90">
        <v>4</v>
      </c>
      <c r="L87" s="89">
        <v>2</v>
      </c>
      <c r="M87" s="90">
        <v>2</v>
      </c>
      <c r="N87" s="90">
        <v>1</v>
      </c>
      <c r="O87" s="89"/>
      <c r="P87" s="16">
        <v>2</v>
      </c>
      <c r="Q87" s="16">
        <v>2</v>
      </c>
      <c r="R87" s="217">
        <f t="shared" si="10"/>
        <v>2.8</v>
      </c>
      <c r="S87" s="90">
        <v>5</v>
      </c>
      <c r="T87" s="90">
        <v>4</v>
      </c>
      <c r="U87" s="90">
        <v>5</v>
      </c>
      <c r="V87" s="90">
        <v>5</v>
      </c>
      <c r="W87" s="90">
        <v>5</v>
      </c>
      <c r="X87" s="90">
        <v>5</v>
      </c>
      <c r="Y87" s="90">
        <v>3</v>
      </c>
      <c r="Z87" s="90">
        <v>3</v>
      </c>
      <c r="AA87" s="90">
        <v>3</v>
      </c>
      <c r="AB87" s="2">
        <v>5</v>
      </c>
      <c r="AC87" s="16">
        <v>2</v>
      </c>
      <c r="AD87" s="16">
        <v>4</v>
      </c>
      <c r="AE87" s="16">
        <v>2</v>
      </c>
      <c r="AF87" s="16">
        <v>4</v>
      </c>
      <c r="AG87" s="16">
        <v>4</v>
      </c>
      <c r="AH87" s="16">
        <v>4</v>
      </c>
      <c r="AI87" s="16">
        <v>2</v>
      </c>
      <c r="AJ87" s="16">
        <v>4</v>
      </c>
      <c r="AK87" s="16">
        <v>4</v>
      </c>
      <c r="AL87" s="90">
        <v>2</v>
      </c>
      <c r="AM87" s="16">
        <v>1</v>
      </c>
      <c r="AN87" s="16">
        <v>1</v>
      </c>
      <c r="AO87" s="16">
        <v>4</v>
      </c>
      <c r="AP87" s="217">
        <f t="shared" si="11"/>
        <v>3.5217391304347827</v>
      </c>
      <c r="AQ87" s="16">
        <v>5</v>
      </c>
      <c r="AR87" s="90">
        <v>3</v>
      </c>
      <c r="AS87" s="90">
        <v>5</v>
      </c>
      <c r="AT87" s="89">
        <v>4</v>
      </c>
      <c r="AU87" s="90">
        <v>5</v>
      </c>
      <c r="AV87" s="16">
        <v>2</v>
      </c>
      <c r="AW87" s="90">
        <v>4</v>
      </c>
      <c r="AX87" s="2">
        <v>5</v>
      </c>
      <c r="AY87" s="2">
        <v>5</v>
      </c>
      <c r="AZ87" s="2">
        <v>4</v>
      </c>
      <c r="BA87" s="22">
        <v>4</v>
      </c>
      <c r="BB87" s="2">
        <v>4</v>
      </c>
      <c r="BC87" s="12">
        <v>4</v>
      </c>
      <c r="BD87" s="2">
        <v>5</v>
      </c>
      <c r="BE87" s="255">
        <f>SUM(AQ87:BD87)/15</f>
        <v>3.9333333333333331</v>
      </c>
      <c r="BF87" s="258">
        <f t="shared" si="12"/>
        <v>3.4183574879227052</v>
      </c>
      <c r="BG87" s="258">
        <f t="shared" si="9"/>
        <v>68.367149758454104</v>
      </c>
    </row>
    <row r="88" spans="1:185" x14ac:dyDescent="0.35">
      <c r="A88" s="53">
        <v>65</v>
      </c>
      <c r="B88" s="169" t="s">
        <v>66</v>
      </c>
      <c r="C88" s="170">
        <v>5</v>
      </c>
      <c r="D88" s="170">
        <v>5</v>
      </c>
      <c r="E88" s="170"/>
      <c r="F88" s="170">
        <v>0</v>
      </c>
      <c r="G88" s="170">
        <v>5</v>
      </c>
      <c r="H88" s="142">
        <v>4</v>
      </c>
      <c r="I88" s="170">
        <v>4</v>
      </c>
      <c r="J88" s="170">
        <v>2</v>
      </c>
      <c r="K88" s="170">
        <v>4</v>
      </c>
      <c r="L88" s="171">
        <v>2</v>
      </c>
      <c r="M88" s="170">
        <v>2</v>
      </c>
      <c r="N88" s="170">
        <v>1</v>
      </c>
      <c r="O88" s="171">
        <v>2</v>
      </c>
      <c r="P88" s="142">
        <v>2</v>
      </c>
      <c r="Q88" s="142">
        <v>2</v>
      </c>
      <c r="R88" s="218">
        <f t="shared" si="10"/>
        <v>2.6666666666666665</v>
      </c>
      <c r="S88" s="170">
        <v>5</v>
      </c>
      <c r="T88" s="170">
        <v>4</v>
      </c>
      <c r="U88" s="170"/>
      <c r="V88" s="170">
        <v>5</v>
      </c>
      <c r="W88" s="170">
        <v>5</v>
      </c>
      <c r="X88" s="170">
        <v>5</v>
      </c>
      <c r="Y88" s="170">
        <v>3</v>
      </c>
      <c r="Z88" s="170">
        <v>3</v>
      </c>
      <c r="AA88" s="170">
        <v>3</v>
      </c>
      <c r="AB88" s="140">
        <v>5</v>
      </c>
      <c r="AC88" s="142">
        <v>2</v>
      </c>
      <c r="AD88" s="142">
        <v>4</v>
      </c>
      <c r="AE88" s="142">
        <v>2</v>
      </c>
      <c r="AF88" s="142">
        <v>4</v>
      </c>
      <c r="AG88" s="142">
        <v>5</v>
      </c>
      <c r="AH88" s="142">
        <v>5</v>
      </c>
      <c r="AI88" s="142">
        <v>2</v>
      </c>
      <c r="AJ88" s="142">
        <v>4</v>
      </c>
      <c r="AK88" s="142">
        <v>4</v>
      </c>
      <c r="AL88" s="170">
        <v>2</v>
      </c>
      <c r="AM88" s="142">
        <v>4</v>
      </c>
      <c r="AN88" s="142">
        <v>1</v>
      </c>
      <c r="AO88" s="142">
        <v>4</v>
      </c>
      <c r="AP88" s="218">
        <f t="shared" si="11"/>
        <v>3.5217391304347827</v>
      </c>
      <c r="AQ88" s="142">
        <v>5</v>
      </c>
      <c r="AR88" s="170">
        <v>4</v>
      </c>
      <c r="AS88" s="170">
        <v>5</v>
      </c>
      <c r="AT88" s="171">
        <v>5</v>
      </c>
      <c r="AU88" s="170">
        <v>5</v>
      </c>
      <c r="AV88" s="142">
        <v>2</v>
      </c>
      <c r="AW88" s="170">
        <v>2</v>
      </c>
      <c r="AX88" s="140">
        <v>2</v>
      </c>
      <c r="AY88" s="140">
        <v>5</v>
      </c>
      <c r="AZ88" s="140">
        <v>4</v>
      </c>
      <c r="BA88" s="152">
        <v>4</v>
      </c>
      <c r="BB88" s="140">
        <v>4</v>
      </c>
      <c r="BC88" s="172">
        <v>4</v>
      </c>
      <c r="BD88" s="140">
        <v>5</v>
      </c>
      <c r="BE88" s="256">
        <f>SUM(AQ88:BD88)/15</f>
        <v>3.7333333333333334</v>
      </c>
      <c r="BF88" s="258">
        <f t="shared" si="12"/>
        <v>3.3072463768115945</v>
      </c>
      <c r="BG88" s="258">
        <f t="shared" si="9"/>
        <v>66.14492753623189</v>
      </c>
    </row>
    <row r="89" spans="1:185" x14ac:dyDescent="0.35">
      <c r="A89" s="235"/>
      <c r="B89" s="212"/>
      <c r="C89" s="213">
        <f>SUM(C56:C88)/27</f>
        <v>4.8148148148148149</v>
      </c>
      <c r="D89" s="213">
        <f t="shared" ref="D89:BE89" si="13">SUM(D56:D88)/27</f>
        <v>4.8518518518518521</v>
      </c>
      <c r="E89" s="213">
        <f t="shared" si="13"/>
        <v>3.1111111111111112</v>
      </c>
      <c r="F89" s="213">
        <f t="shared" si="13"/>
        <v>3.8888888888888888</v>
      </c>
      <c r="G89" s="213">
        <f t="shared" si="13"/>
        <v>4.4444444444444446</v>
      </c>
      <c r="H89" s="213">
        <f t="shared" si="13"/>
        <v>4.1111111111111107</v>
      </c>
      <c r="I89" s="213">
        <f t="shared" si="13"/>
        <v>4.2962962962962967</v>
      </c>
      <c r="J89" s="213">
        <f t="shared" si="13"/>
        <v>4.2962962962962967</v>
      </c>
      <c r="K89" s="213">
        <f t="shared" si="13"/>
        <v>3.1111111111111112</v>
      </c>
      <c r="L89" s="213">
        <f t="shared" si="13"/>
        <v>3.925925925925926</v>
      </c>
      <c r="M89" s="213">
        <f t="shared" si="13"/>
        <v>3.8148148148148149</v>
      </c>
      <c r="N89" s="213">
        <f t="shared" si="13"/>
        <v>3.925925925925926</v>
      </c>
      <c r="O89" s="213">
        <f t="shared" si="13"/>
        <v>3.2222222222222223</v>
      </c>
      <c r="P89" s="213">
        <f t="shared" si="13"/>
        <v>3.2962962962962963</v>
      </c>
      <c r="Q89" s="213">
        <f t="shared" si="13"/>
        <v>4.1851851851851851</v>
      </c>
      <c r="R89" s="213">
        <f t="shared" si="13"/>
        <v>3.9530864197530864</v>
      </c>
      <c r="S89" s="213">
        <f t="shared" si="13"/>
        <v>4.6296296296296298</v>
      </c>
      <c r="T89" s="213">
        <f t="shared" si="13"/>
        <v>4</v>
      </c>
      <c r="U89" s="213">
        <f t="shared" si="13"/>
        <v>4.6296296296296298</v>
      </c>
      <c r="V89" s="213">
        <f t="shared" si="13"/>
        <v>4.6296296296296298</v>
      </c>
      <c r="W89" s="213">
        <f t="shared" si="13"/>
        <v>4.2592592592592595</v>
      </c>
      <c r="X89" s="213">
        <f t="shared" si="13"/>
        <v>4.1851851851851851</v>
      </c>
      <c r="Y89" s="213">
        <f t="shared" si="13"/>
        <v>3.7037037037037037</v>
      </c>
      <c r="Z89" s="213">
        <f t="shared" si="13"/>
        <v>4.4444444444444446</v>
      </c>
      <c r="AA89" s="213">
        <f t="shared" si="13"/>
        <v>4.4814814814814818</v>
      </c>
      <c r="AB89" s="213">
        <f t="shared" si="13"/>
        <v>5</v>
      </c>
      <c r="AC89" s="213">
        <f t="shared" si="13"/>
        <v>4.1851851851851851</v>
      </c>
      <c r="AD89" s="213">
        <f t="shared" si="13"/>
        <v>4</v>
      </c>
      <c r="AE89" s="213">
        <f t="shared" si="13"/>
        <v>3.925925925925926</v>
      </c>
      <c r="AF89" s="213">
        <f t="shared" si="13"/>
        <v>4.666666666666667</v>
      </c>
      <c r="AG89" s="213">
        <f t="shared" si="13"/>
        <v>3.7407407407407409</v>
      </c>
      <c r="AH89" s="213">
        <f t="shared" si="13"/>
        <v>3.7407407407407409</v>
      </c>
      <c r="AI89" s="213">
        <f t="shared" si="13"/>
        <v>3.3703703703703702</v>
      </c>
      <c r="AJ89" s="213">
        <f t="shared" si="13"/>
        <v>4.0740740740740744</v>
      </c>
      <c r="AK89" s="213">
        <f t="shared" si="13"/>
        <v>4.0370370370370372</v>
      </c>
      <c r="AL89" s="213">
        <f t="shared" si="13"/>
        <v>3.8148148148148149</v>
      </c>
      <c r="AM89" s="213">
        <f t="shared" si="13"/>
        <v>2.8888888888888888</v>
      </c>
      <c r="AN89" s="213">
        <f t="shared" si="13"/>
        <v>4.1111111111111107</v>
      </c>
      <c r="AO89" s="213">
        <f t="shared" si="13"/>
        <v>3.1111111111111112</v>
      </c>
      <c r="AP89" s="213">
        <f t="shared" si="13"/>
        <v>4.0708534621578103</v>
      </c>
      <c r="AQ89" s="213">
        <f t="shared" si="13"/>
        <v>4.5185185185185182</v>
      </c>
      <c r="AR89" s="213">
        <f t="shared" si="13"/>
        <v>4.2592592592592595</v>
      </c>
      <c r="AS89" s="213">
        <f t="shared" si="13"/>
        <v>4.5925925925925926</v>
      </c>
      <c r="AT89" s="213">
        <f t="shared" si="13"/>
        <v>4.4074074074074074</v>
      </c>
      <c r="AU89" s="213">
        <f t="shared" si="13"/>
        <v>3.9629629629629628</v>
      </c>
      <c r="AV89" s="213">
        <f t="shared" si="13"/>
        <v>4.2962962962962967</v>
      </c>
      <c r="AW89" s="213">
        <f t="shared" si="13"/>
        <v>3.8888888888888888</v>
      </c>
      <c r="AX89" s="213">
        <f t="shared" si="13"/>
        <v>3.3703703703703702</v>
      </c>
      <c r="AY89" s="213">
        <f t="shared" si="13"/>
        <v>4.4814814814814818</v>
      </c>
      <c r="AZ89" s="213">
        <f t="shared" si="13"/>
        <v>3.4444444444444446</v>
      </c>
      <c r="BA89" s="213">
        <f t="shared" si="13"/>
        <v>4.2592592592592595</v>
      </c>
      <c r="BB89" s="213">
        <f t="shared" si="13"/>
        <v>4.3703703703703702</v>
      </c>
      <c r="BC89" s="213">
        <f t="shared" si="13"/>
        <v>4.2592592592592595</v>
      </c>
      <c r="BD89" s="213">
        <f t="shared" si="13"/>
        <v>4.7777777777777777</v>
      </c>
      <c r="BE89" s="213">
        <f t="shared" si="13"/>
        <v>3.9259259259259256</v>
      </c>
      <c r="BF89" s="258">
        <f t="shared" si="12"/>
        <v>3.9832886026122742</v>
      </c>
      <c r="BG89" s="258">
        <f t="shared" si="9"/>
        <v>79.665772052245487</v>
      </c>
    </row>
    <row r="90" spans="1:185" s="201" customFormat="1" ht="19.5" customHeight="1" x14ac:dyDescent="0.35">
      <c r="A90" s="236"/>
      <c r="B90" s="204" t="s">
        <v>69</v>
      </c>
      <c r="C90" s="191"/>
      <c r="D90" s="191"/>
      <c r="E90" s="191"/>
      <c r="F90" s="192"/>
      <c r="G90" s="191"/>
      <c r="H90" s="68"/>
      <c r="I90" s="191"/>
      <c r="J90" s="191"/>
      <c r="K90" s="191"/>
      <c r="L90" s="193"/>
      <c r="M90" s="191"/>
      <c r="N90" s="191"/>
      <c r="O90" s="193"/>
      <c r="P90" s="68"/>
      <c r="Q90" s="68"/>
      <c r="R90" s="68"/>
      <c r="S90" s="191"/>
      <c r="T90" s="191"/>
      <c r="U90" s="191"/>
      <c r="V90" s="191"/>
      <c r="W90" s="191"/>
      <c r="X90" s="191"/>
      <c r="Y90" s="191"/>
      <c r="Z90" s="191"/>
      <c r="AA90" s="191"/>
      <c r="AB90" s="191"/>
      <c r="AC90" s="68"/>
      <c r="AD90" s="68"/>
      <c r="AE90" s="68"/>
      <c r="AF90" s="68"/>
      <c r="AG90" s="68"/>
      <c r="AH90" s="68"/>
      <c r="AI90" s="68"/>
      <c r="AJ90" s="68"/>
      <c r="AK90" s="68"/>
      <c r="AL90" s="191"/>
      <c r="AM90" s="68"/>
      <c r="AN90" s="68"/>
      <c r="AO90" s="68"/>
      <c r="AP90" s="68"/>
      <c r="AQ90" s="68"/>
      <c r="AR90" s="192"/>
      <c r="AS90" s="192"/>
      <c r="AT90" s="71"/>
      <c r="AU90" s="191"/>
      <c r="AV90" s="68"/>
      <c r="AW90" s="191"/>
      <c r="AX90" s="71"/>
      <c r="AY90" s="71"/>
      <c r="AZ90" s="191"/>
      <c r="BA90" s="191"/>
      <c r="BB90" s="191"/>
      <c r="BC90" s="191"/>
      <c r="BD90" s="191"/>
      <c r="BE90" s="191"/>
      <c r="BF90" s="191"/>
      <c r="BG90" s="191"/>
      <c r="BH90" s="200"/>
      <c r="BI90" s="200"/>
      <c r="BJ90" s="200"/>
      <c r="BK90" s="200"/>
      <c r="BL90" s="200"/>
      <c r="BM90" s="200"/>
      <c r="BN90" s="200"/>
      <c r="BO90" s="200"/>
      <c r="BP90" s="200"/>
      <c r="BQ90" s="200"/>
      <c r="BR90" s="200"/>
      <c r="BS90" s="200"/>
      <c r="BT90" s="200"/>
      <c r="BU90" s="200"/>
      <c r="BV90" s="200"/>
      <c r="BW90" s="200"/>
      <c r="BX90" s="200"/>
      <c r="BY90" s="200"/>
      <c r="BZ90" s="200"/>
      <c r="CA90" s="200"/>
      <c r="CB90" s="200"/>
      <c r="CC90" s="200"/>
      <c r="CD90" s="200"/>
      <c r="CE90" s="200"/>
      <c r="CF90" s="200"/>
      <c r="CG90" s="200"/>
      <c r="CH90" s="200"/>
      <c r="CI90" s="200"/>
      <c r="CJ90" s="200"/>
      <c r="CK90" s="200"/>
      <c r="CL90" s="200"/>
      <c r="CM90" s="200"/>
      <c r="CN90" s="200"/>
      <c r="CO90" s="200"/>
      <c r="CP90" s="200"/>
      <c r="CQ90" s="200"/>
      <c r="CR90" s="200"/>
      <c r="CS90" s="200"/>
      <c r="CT90" s="200"/>
      <c r="CU90" s="200"/>
      <c r="CV90" s="200"/>
      <c r="CW90" s="200"/>
      <c r="CX90" s="200"/>
      <c r="CY90" s="200"/>
      <c r="CZ90" s="200"/>
      <c r="DA90" s="200"/>
      <c r="DB90" s="200"/>
      <c r="DC90" s="200"/>
      <c r="DD90" s="200"/>
      <c r="DE90" s="200"/>
      <c r="DF90" s="200"/>
      <c r="DG90" s="200"/>
      <c r="DH90" s="200"/>
      <c r="DI90" s="200"/>
      <c r="DJ90" s="200"/>
      <c r="DK90" s="200"/>
      <c r="DL90" s="200"/>
      <c r="DM90" s="200"/>
      <c r="DN90" s="200"/>
      <c r="DO90" s="200"/>
      <c r="DP90" s="200"/>
      <c r="DQ90" s="200"/>
      <c r="DR90" s="200"/>
      <c r="DS90" s="200"/>
      <c r="DT90" s="200"/>
      <c r="DU90" s="200"/>
      <c r="DV90" s="200"/>
      <c r="DW90" s="200"/>
      <c r="DX90" s="200"/>
      <c r="DY90" s="200"/>
      <c r="DZ90" s="200"/>
      <c r="EA90" s="200"/>
      <c r="EB90" s="200"/>
      <c r="EC90" s="200"/>
      <c r="ED90" s="200"/>
      <c r="EE90" s="200"/>
      <c r="EF90" s="200"/>
      <c r="EG90" s="200"/>
      <c r="EH90" s="200"/>
      <c r="EI90" s="200"/>
      <c r="EJ90" s="200"/>
      <c r="EK90" s="200"/>
      <c r="EL90" s="200"/>
      <c r="EM90" s="200"/>
      <c r="EN90" s="200"/>
      <c r="EO90" s="200"/>
      <c r="EP90" s="200"/>
      <c r="EQ90" s="200"/>
      <c r="ER90" s="200"/>
      <c r="ES90" s="200"/>
      <c r="ET90" s="200"/>
      <c r="EU90" s="200"/>
      <c r="EV90" s="200"/>
      <c r="EW90" s="200"/>
      <c r="EX90" s="200"/>
      <c r="EY90" s="200"/>
      <c r="EZ90" s="200"/>
      <c r="FA90" s="200"/>
      <c r="FB90" s="200"/>
      <c r="FC90" s="200"/>
      <c r="FD90" s="200"/>
      <c r="FE90" s="200"/>
      <c r="FF90" s="200"/>
      <c r="FG90" s="200"/>
      <c r="FH90" s="200"/>
      <c r="FI90" s="200"/>
      <c r="FJ90" s="200"/>
      <c r="FK90" s="200"/>
      <c r="FL90" s="200"/>
      <c r="FM90" s="200"/>
      <c r="FN90" s="200"/>
      <c r="FO90" s="200"/>
      <c r="FP90" s="200"/>
      <c r="FQ90" s="200"/>
      <c r="FR90" s="200"/>
      <c r="FS90" s="200"/>
      <c r="FT90" s="200"/>
      <c r="FU90" s="200"/>
      <c r="FV90" s="200"/>
      <c r="FW90" s="200"/>
      <c r="FX90" s="200"/>
      <c r="FY90" s="200"/>
      <c r="FZ90" s="200"/>
      <c r="GA90" s="200"/>
      <c r="GB90" s="200"/>
      <c r="GC90" s="200"/>
    </row>
    <row r="91" spans="1:185" s="202" customFormat="1" x14ac:dyDescent="0.35">
      <c r="A91" s="47"/>
      <c r="B91" s="44" t="s">
        <v>70</v>
      </c>
      <c r="C91" s="129"/>
      <c r="D91" s="129"/>
      <c r="E91" s="129"/>
      <c r="F91" s="198"/>
      <c r="G91" s="129"/>
      <c r="H91" s="165"/>
      <c r="I91" s="129"/>
      <c r="J91" s="129"/>
      <c r="K91" s="129"/>
      <c r="L91" s="168"/>
      <c r="M91" s="129"/>
      <c r="N91" s="129"/>
      <c r="O91" s="168"/>
      <c r="P91" s="165"/>
      <c r="Q91" s="165"/>
      <c r="R91" s="165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65"/>
      <c r="AD91" s="165"/>
      <c r="AE91" s="165"/>
      <c r="AF91" s="45"/>
      <c r="AG91" s="165"/>
      <c r="AH91" s="165"/>
      <c r="AI91" s="165"/>
      <c r="AJ91" s="165"/>
      <c r="AK91" s="165"/>
      <c r="AL91" s="129"/>
      <c r="AM91" s="165"/>
      <c r="AN91" s="165"/>
      <c r="AO91" s="165"/>
      <c r="AP91" s="165"/>
      <c r="AQ91" s="45"/>
      <c r="AR91" s="198"/>
      <c r="AS91" s="198"/>
      <c r="AT91" s="72"/>
      <c r="AU91" s="129"/>
      <c r="AV91" s="165"/>
      <c r="AW91" s="129"/>
      <c r="AX91" s="72"/>
      <c r="AY91" s="72"/>
      <c r="AZ91" s="129"/>
      <c r="BA91" s="129"/>
      <c r="BB91" s="129"/>
      <c r="BC91" s="129"/>
      <c r="BD91" s="129"/>
      <c r="BE91" s="129"/>
      <c r="BF91" s="129"/>
      <c r="BG91" s="129"/>
      <c r="BH91" s="200"/>
      <c r="BI91" s="200"/>
      <c r="BJ91" s="200"/>
      <c r="BK91" s="200"/>
      <c r="BL91" s="200"/>
      <c r="BM91" s="200"/>
      <c r="BN91" s="200"/>
      <c r="BO91" s="200"/>
      <c r="BP91" s="200"/>
      <c r="BQ91" s="200"/>
      <c r="BR91" s="200"/>
      <c r="BS91" s="200"/>
      <c r="BT91" s="200"/>
      <c r="BU91" s="200"/>
      <c r="BV91" s="200"/>
      <c r="BW91" s="200"/>
      <c r="BX91" s="200"/>
      <c r="BY91" s="200"/>
      <c r="BZ91" s="200"/>
      <c r="CA91" s="200"/>
      <c r="CB91" s="200"/>
      <c r="CC91" s="200"/>
      <c r="CD91" s="200"/>
      <c r="CE91" s="200"/>
      <c r="CF91" s="200"/>
      <c r="CG91" s="200"/>
      <c r="CH91" s="200"/>
      <c r="CI91" s="200"/>
      <c r="CJ91" s="200"/>
      <c r="CK91" s="200"/>
      <c r="CL91" s="200"/>
      <c r="CM91" s="200"/>
      <c r="CN91" s="200"/>
      <c r="CO91" s="200"/>
      <c r="CP91" s="200"/>
      <c r="CQ91" s="200"/>
      <c r="CR91" s="200"/>
      <c r="CS91" s="200"/>
      <c r="CT91" s="200"/>
      <c r="CU91" s="200"/>
      <c r="CV91" s="200"/>
      <c r="CW91" s="200"/>
      <c r="CX91" s="200"/>
      <c r="CY91" s="200"/>
      <c r="CZ91" s="200"/>
      <c r="DA91" s="200"/>
      <c r="DB91" s="200"/>
      <c r="DC91" s="200"/>
      <c r="DD91" s="200"/>
      <c r="DE91" s="200"/>
      <c r="DF91" s="200"/>
      <c r="DG91" s="200"/>
      <c r="DH91" s="200"/>
      <c r="DI91" s="200"/>
      <c r="DJ91" s="200"/>
      <c r="DK91" s="200"/>
      <c r="DL91" s="200"/>
      <c r="DM91" s="200"/>
      <c r="DN91" s="200"/>
      <c r="DO91" s="200"/>
      <c r="DP91" s="200"/>
      <c r="DQ91" s="200"/>
      <c r="DR91" s="200"/>
      <c r="DS91" s="200"/>
      <c r="DT91" s="200"/>
      <c r="DU91" s="200"/>
      <c r="DV91" s="200"/>
      <c r="DW91" s="200"/>
      <c r="DX91" s="200"/>
      <c r="DY91" s="200"/>
      <c r="DZ91" s="200"/>
      <c r="EA91" s="200"/>
      <c r="EB91" s="200"/>
      <c r="EC91" s="200"/>
      <c r="ED91" s="200"/>
      <c r="EE91" s="200"/>
      <c r="EF91" s="200"/>
      <c r="EG91" s="200"/>
      <c r="EH91" s="200"/>
      <c r="EI91" s="200"/>
      <c r="EJ91" s="200"/>
      <c r="EK91" s="200"/>
      <c r="EL91" s="200"/>
      <c r="EM91" s="200"/>
      <c r="EN91" s="200"/>
      <c r="EO91" s="200"/>
      <c r="EP91" s="200"/>
      <c r="EQ91" s="200"/>
      <c r="ER91" s="200"/>
      <c r="ES91" s="200"/>
      <c r="ET91" s="200"/>
      <c r="EU91" s="200"/>
      <c r="EV91" s="200"/>
      <c r="EW91" s="200"/>
      <c r="EX91" s="200"/>
      <c r="EY91" s="200"/>
      <c r="EZ91" s="200"/>
      <c r="FA91" s="200"/>
      <c r="FB91" s="200"/>
      <c r="FC91" s="200"/>
      <c r="FD91" s="200"/>
      <c r="FE91" s="200"/>
      <c r="FF91" s="200"/>
      <c r="FG91" s="200"/>
      <c r="FH91" s="200"/>
      <c r="FI91" s="200"/>
      <c r="FJ91" s="200"/>
      <c r="FK91" s="200"/>
      <c r="FL91" s="200"/>
      <c r="FM91" s="200"/>
      <c r="FN91" s="200"/>
      <c r="FO91" s="200"/>
      <c r="FP91" s="200"/>
      <c r="FQ91" s="200"/>
      <c r="FR91" s="200"/>
      <c r="FS91" s="200"/>
      <c r="FT91" s="200"/>
      <c r="FU91" s="200"/>
      <c r="FV91" s="200"/>
      <c r="FW91" s="200"/>
      <c r="FX91" s="200"/>
      <c r="FY91" s="200"/>
      <c r="FZ91" s="200"/>
      <c r="GA91" s="200"/>
      <c r="GB91" s="200"/>
      <c r="GC91" s="200"/>
    </row>
    <row r="92" spans="1:185" x14ac:dyDescent="0.35">
      <c r="A92" s="53">
        <v>66</v>
      </c>
      <c r="B92" s="188" t="s">
        <v>71</v>
      </c>
      <c r="C92" s="176">
        <v>5</v>
      </c>
      <c r="D92" s="176">
        <v>5</v>
      </c>
      <c r="E92" s="176">
        <v>5</v>
      </c>
      <c r="F92" s="176">
        <v>5</v>
      </c>
      <c r="G92" s="176">
        <v>5</v>
      </c>
      <c r="H92" s="148">
        <v>5</v>
      </c>
      <c r="I92" s="176">
        <v>5</v>
      </c>
      <c r="J92" s="176">
        <v>5</v>
      </c>
      <c r="K92" s="176">
        <v>4</v>
      </c>
      <c r="L92" s="183">
        <v>5</v>
      </c>
      <c r="M92" s="176">
        <v>5</v>
      </c>
      <c r="N92" s="176">
        <v>5</v>
      </c>
      <c r="O92" s="183">
        <v>5</v>
      </c>
      <c r="P92" s="148">
        <v>5</v>
      </c>
      <c r="Q92" s="148">
        <v>5</v>
      </c>
      <c r="R92" s="216">
        <f t="shared" si="10"/>
        <v>4.9333333333333336</v>
      </c>
      <c r="S92" s="176">
        <v>5</v>
      </c>
      <c r="T92" s="176">
        <v>4</v>
      </c>
      <c r="U92" s="176">
        <v>5</v>
      </c>
      <c r="V92" s="176">
        <v>5</v>
      </c>
      <c r="W92" s="183">
        <v>4</v>
      </c>
      <c r="X92" s="91">
        <v>5</v>
      </c>
      <c r="Y92" s="176">
        <v>5</v>
      </c>
      <c r="Z92" s="176">
        <v>5</v>
      </c>
      <c r="AA92" s="176">
        <v>5</v>
      </c>
      <c r="AB92" s="141">
        <v>5</v>
      </c>
      <c r="AC92" s="148">
        <v>5</v>
      </c>
      <c r="AD92" s="148">
        <v>4</v>
      </c>
      <c r="AE92" s="148">
        <v>5</v>
      </c>
      <c r="AF92" s="148">
        <v>5</v>
      </c>
      <c r="AG92" s="148">
        <v>5</v>
      </c>
      <c r="AH92" s="148">
        <v>5</v>
      </c>
      <c r="AI92" s="148">
        <v>5</v>
      </c>
      <c r="AJ92" s="148">
        <v>5</v>
      </c>
      <c r="AK92" s="148">
        <v>5</v>
      </c>
      <c r="AL92" s="176">
        <v>5</v>
      </c>
      <c r="AM92" s="148">
        <v>4</v>
      </c>
      <c r="AN92" s="148">
        <v>5</v>
      </c>
      <c r="AO92" s="148">
        <v>4</v>
      </c>
      <c r="AP92" s="216">
        <f t="shared" si="11"/>
        <v>4.7826086956521738</v>
      </c>
      <c r="AQ92" s="148">
        <v>4</v>
      </c>
      <c r="AR92" s="176">
        <v>5</v>
      </c>
      <c r="AS92" s="176">
        <v>5</v>
      </c>
      <c r="AT92" s="183">
        <v>5</v>
      </c>
      <c r="AU92" s="176">
        <v>5</v>
      </c>
      <c r="AV92" s="148">
        <v>5</v>
      </c>
      <c r="AW92" s="176">
        <v>5</v>
      </c>
      <c r="AX92" s="141">
        <v>5</v>
      </c>
      <c r="AY92" s="141">
        <v>5</v>
      </c>
      <c r="AZ92" s="141">
        <v>4</v>
      </c>
      <c r="BA92" s="141">
        <v>5</v>
      </c>
      <c r="BB92" s="141">
        <v>5</v>
      </c>
      <c r="BC92" s="150">
        <v>5</v>
      </c>
      <c r="BD92" s="141">
        <v>5</v>
      </c>
      <c r="BE92" s="254">
        <f t="shared" ref="BE92:BE105" si="14">SUM(AQ92:BD92)/15</f>
        <v>4.5333333333333332</v>
      </c>
      <c r="BF92" s="258">
        <f t="shared" ref="BF92:BF139" si="15">(R92+AP92+BE92)/3</f>
        <v>4.7497584541062805</v>
      </c>
      <c r="BG92" s="258">
        <f t="shared" si="9"/>
        <v>94.995169082125614</v>
      </c>
    </row>
    <row r="93" spans="1:185" x14ac:dyDescent="0.35">
      <c r="A93" s="53">
        <v>67</v>
      </c>
      <c r="B93" s="87" t="s">
        <v>72</v>
      </c>
      <c r="C93" s="6">
        <v>5</v>
      </c>
      <c r="D93" s="6">
        <v>5</v>
      </c>
      <c r="E93" s="6">
        <v>5</v>
      </c>
      <c r="F93" s="6">
        <v>5</v>
      </c>
      <c r="G93" s="6">
        <v>5</v>
      </c>
      <c r="H93" s="16">
        <v>5</v>
      </c>
      <c r="I93" s="6">
        <v>5</v>
      </c>
      <c r="J93" s="6">
        <v>5</v>
      </c>
      <c r="K93" s="6">
        <v>5</v>
      </c>
      <c r="L93" s="5">
        <v>5</v>
      </c>
      <c r="M93" s="6">
        <v>5</v>
      </c>
      <c r="N93" s="6">
        <v>5</v>
      </c>
      <c r="O93" s="5">
        <v>5</v>
      </c>
      <c r="P93" s="16">
        <v>5</v>
      </c>
      <c r="Q93" s="16">
        <v>5</v>
      </c>
      <c r="R93" s="217">
        <f t="shared" si="10"/>
        <v>5</v>
      </c>
      <c r="S93" s="6">
        <v>5</v>
      </c>
      <c r="T93" s="6">
        <v>4</v>
      </c>
      <c r="U93" s="6">
        <v>5</v>
      </c>
      <c r="V93" s="6">
        <v>5</v>
      </c>
      <c r="W93" s="5">
        <v>5</v>
      </c>
      <c r="X93" s="2">
        <v>5</v>
      </c>
      <c r="Y93" s="6">
        <v>5</v>
      </c>
      <c r="Z93" s="6">
        <v>5</v>
      </c>
      <c r="AA93" s="6">
        <v>5</v>
      </c>
      <c r="AB93" s="2">
        <v>5</v>
      </c>
      <c r="AC93" s="16">
        <v>5</v>
      </c>
      <c r="AD93" s="16">
        <v>5</v>
      </c>
      <c r="AE93" s="16">
        <v>5</v>
      </c>
      <c r="AF93" s="16">
        <v>5</v>
      </c>
      <c r="AG93" s="16">
        <v>5</v>
      </c>
      <c r="AH93" s="16">
        <v>5</v>
      </c>
      <c r="AI93" s="16">
        <v>5</v>
      </c>
      <c r="AJ93" s="16">
        <v>5</v>
      </c>
      <c r="AK93" s="16">
        <v>5</v>
      </c>
      <c r="AL93" s="6">
        <v>5</v>
      </c>
      <c r="AM93" s="16">
        <v>4</v>
      </c>
      <c r="AN93" s="16">
        <v>5</v>
      </c>
      <c r="AO93" s="16">
        <v>5</v>
      </c>
      <c r="AP93" s="217">
        <f t="shared" si="11"/>
        <v>4.9130434782608692</v>
      </c>
      <c r="AQ93" s="16">
        <v>5</v>
      </c>
      <c r="AR93" s="6">
        <v>5</v>
      </c>
      <c r="AS93" s="6">
        <v>5</v>
      </c>
      <c r="AT93" s="5">
        <v>5</v>
      </c>
      <c r="AU93" s="6">
        <v>5</v>
      </c>
      <c r="AV93" s="16">
        <v>5</v>
      </c>
      <c r="AW93" s="6">
        <v>5</v>
      </c>
      <c r="AX93" s="2">
        <v>5</v>
      </c>
      <c r="AY93" s="2">
        <v>5</v>
      </c>
      <c r="AZ93" s="2">
        <v>4</v>
      </c>
      <c r="BA93" s="2">
        <v>5</v>
      </c>
      <c r="BB93" s="2">
        <v>5</v>
      </c>
      <c r="BC93" s="12">
        <v>5</v>
      </c>
      <c r="BD93" s="2">
        <v>5</v>
      </c>
      <c r="BE93" s="255">
        <f t="shared" si="14"/>
        <v>4.5999999999999996</v>
      </c>
      <c r="BF93" s="258">
        <f t="shared" si="15"/>
        <v>4.8376811594202893</v>
      </c>
      <c r="BG93" s="258">
        <f t="shared" si="9"/>
        <v>96.753623188405783</v>
      </c>
    </row>
    <row r="94" spans="1:185" x14ac:dyDescent="0.35">
      <c r="A94" s="53">
        <v>68</v>
      </c>
      <c r="B94" s="87" t="s">
        <v>73</v>
      </c>
      <c r="C94" s="6">
        <v>5</v>
      </c>
      <c r="D94" s="6">
        <v>5</v>
      </c>
      <c r="E94" s="6">
        <v>5</v>
      </c>
      <c r="F94" s="6">
        <v>5</v>
      </c>
      <c r="G94" s="6">
        <v>5</v>
      </c>
      <c r="H94" s="16">
        <v>5</v>
      </c>
      <c r="I94" s="6">
        <v>5</v>
      </c>
      <c r="J94" s="6">
        <v>5</v>
      </c>
      <c r="K94" s="6">
        <v>5</v>
      </c>
      <c r="L94" s="5">
        <v>4</v>
      </c>
      <c r="M94" s="6">
        <v>5</v>
      </c>
      <c r="N94" s="6">
        <v>5</v>
      </c>
      <c r="O94" s="5">
        <v>5</v>
      </c>
      <c r="P94" s="16">
        <v>5</v>
      </c>
      <c r="Q94" s="16">
        <v>5</v>
      </c>
      <c r="R94" s="217">
        <f t="shared" si="10"/>
        <v>4.9333333333333336</v>
      </c>
      <c r="S94" s="6">
        <v>5</v>
      </c>
      <c r="T94" s="6">
        <v>5</v>
      </c>
      <c r="U94" s="6">
        <v>5</v>
      </c>
      <c r="V94" s="6">
        <v>5</v>
      </c>
      <c r="W94" s="5">
        <v>5</v>
      </c>
      <c r="X94" s="2">
        <v>5</v>
      </c>
      <c r="Y94" s="6">
        <v>5</v>
      </c>
      <c r="Z94" s="6">
        <v>4</v>
      </c>
      <c r="AA94" s="6">
        <v>4</v>
      </c>
      <c r="AB94" s="2">
        <v>5</v>
      </c>
      <c r="AC94" s="16">
        <v>5</v>
      </c>
      <c r="AD94" s="16">
        <v>4</v>
      </c>
      <c r="AE94" s="16">
        <v>4</v>
      </c>
      <c r="AF94" s="16">
        <v>4</v>
      </c>
      <c r="AG94" s="16">
        <v>5</v>
      </c>
      <c r="AH94" s="16">
        <v>5</v>
      </c>
      <c r="AI94" s="16">
        <v>4</v>
      </c>
      <c r="AJ94" s="16">
        <v>5</v>
      </c>
      <c r="AK94" s="16">
        <v>5</v>
      </c>
      <c r="AL94" s="6">
        <v>5</v>
      </c>
      <c r="AM94" s="16">
        <v>4</v>
      </c>
      <c r="AN94" s="16">
        <v>5</v>
      </c>
      <c r="AO94" s="16">
        <v>5</v>
      </c>
      <c r="AP94" s="217">
        <f t="shared" si="11"/>
        <v>4.6956521739130439</v>
      </c>
      <c r="AQ94" s="16">
        <v>4</v>
      </c>
      <c r="AR94" s="6">
        <v>5</v>
      </c>
      <c r="AS94" s="6">
        <v>4</v>
      </c>
      <c r="AT94" s="5">
        <v>5</v>
      </c>
      <c r="AU94" s="6">
        <v>5</v>
      </c>
      <c r="AV94" s="16">
        <v>5</v>
      </c>
      <c r="AW94" s="6">
        <v>5</v>
      </c>
      <c r="AX94" s="2">
        <v>5</v>
      </c>
      <c r="AY94" s="2">
        <v>5</v>
      </c>
      <c r="AZ94" s="2">
        <v>4</v>
      </c>
      <c r="BA94" s="2">
        <v>5</v>
      </c>
      <c r="BB94" s="2">
        <v>5</v>
      </c>
      <c r="BC94" s="12">
        <v>5</v>
      </c>
      <c r="BD94" s="2">
        <v>5</v>
      </c>
      <c r="BE94" s="255">
        <f t="shared" si="14"/>
        <v>4.4666666666666668</v>
      </c>
      <c r="BF94" s="258">
        <f t="shared" si="15"/>
        <v>4.6985507246376814</v>
      </c>
      <c r="BG94" s="258">
        <f t="shared" si="9"/>
        <v>93.971014492753625</v>
      </c>
    </row>
    <row r="95" spans="1:185" x14ac:dyDescent="0.35">
      <c r="A95" s="53">
        <v>69</v>
      </c>
      <c r="B95" s="87" t="s">
        <v>74</v>
      </c>
      <c r="C95" s="6">
        <v>5</v>
      </c>
      <c r="D95" s="6">
        <v>5</v>
      </c>
      <c r="E95" s="6">
        <v>4</v>
      </c>
      <c r="F95" s="6">
        <v>5</v>
      </c>
      <c r="G95" s="6">
        <v>5</v>
      </c>
      <c r="H95" s="16">
        <v>4</v>
      </c>
      <c r="I95" s="6">
        <v>4</v>
      </c>
      <c r="J95" s="6">
        <v>5</v>
      </c>
      <c r="K95" s="6">
        <v>4</v>
      </c>
      <c r="L95" s="5">
        <v>5</v>
      </c>
      <c r="M95" s="6">
        <v>5</v>
      </c>
      <c r="N95" s="6">
        <v>5</v>
      </c>
      <c r="O95" s="5">
        <v>5</v>
      </c>
      <c r="P95" s="16">
        <v>5</v>
      </c>
      <c r="Q95" s="16">
        <v>5</v>
      </c>
      <c r="R95" s="217">
        <f t="shared" si="10"/>
        <v>4.7333333333333334</v>
      </c>
      <c r="S95" s="6">
        <v>5</v>
      </c>
      <c r="T95" s="6">
        <v>5</v>
      </c>
      <c r="U95" s="6">
        <v>5</v>
      </c>
      <c r="V95" s="6">
        <v>5</v>
      </c>
      <c r="W95" s="5">
        <v>5</v>
      </c>
      <c r="X95" s="2">
        <v>5</v>
      </c>
      <c r="Y95" s="6">
        <v>5</v>
      </c>
      <c r="Z95" s="6">
        <v>5</v>
      </c>
      <c r="AA95" s="6">
        <v>5</v>
      </c>
      <c r="AB95" s="2">
        <v>5</v>
      </c>
      <c r="AC95" s="16">
        <v>5</v>
      </c>
      <c r="AD95" s="16">
        <v>4</v>
      </c>
      <c r="AE95" s="16">
        <v>5</v>
      </c>
      <c r="AF95" s="16">
        <v>4</v>
      </c>
      <c r="AG95" s="16">
        <v>5</v>
      </c>
      <c r="AH95" s="16">
        <v>4</v>
      </c>
      <c r="AI95" s="16">
        <v>4</v>
      </c>
      <c r="AJ95" s="16">
        <v>5</v>
      </c>
      <c r="AK95" s="16">
        <v>5</v>
      </c>
      <c r="AL95" s="6">
        <v>5</v>
      </c>
      <c r="AM95" s="16">
        <v>4</v>
      </c>
      <c r="AN95" s="16">
        <v>5</v>
      </c>
      <c r="AO95" s="16">
        <v>4</v>
      </c>
      <c r="AP95" s="217">
        <f t="shared" si="11"/>
        <v>4.7391304347826084</v>
      </c>
      <c r="AQ95" s="16">
        <v>5</v>
      </c>
      <c r="AR95" s="6">
        <v>5</v>
      </c>
      <c r="AS95" s="6">
        <v>4</v>
      </c>
      <c r="AT95" s="5">
        <v>5</v>
      </c>
      <c r="AU95" s="6">
        <v>5</v>
      </c>
      <c r="AV95" s="16">
        <v>5</v>
      </c>
      <c r="AW95" s="6">
        <v>5</v>
      </c>
      <c r="AX95" s="2">
        <v>5</v>
      </c>
      <c r="AY95" s="2">
        <v>5</v>
      </c>
      <c r="AZ95" s="2">
        <v>4</v>
      </c>
      <c r="BA95" s="2">
        <v>4</v>
      </c>
      <c r="BB95" s="2">
        <v>0</v>
      </c>
      <c r="BC95" s="12">
        <v>4</v>
      </c>
      <c r="BD95" s="2">
        <v>5</v>
      </c>
      <c r="BE95" s="255">
        <f t="shared" si="14"/>
        <v>4.0666666666666664</v>
      </c>
      <c r="BF95" s="258">
        <f t="shared" si="15"/>
        <v>4.5130434782608697</v>
      </c>
      <c r="BG95" s="258">
        <f t="shared" si="9"/>
        <v>90.260869565217405</v>
      </c>
    </row>
    <row r="96" spans="1:185" x14ac:dyDescent="0.35">
      <c r="A96" s="53">
        <v>70</v>
      </c>
      <c r="B96" s="87" t="s">
        <v>75</v>
      </c>
      <c r="C96" s="6">
        <v>5</v>
      </c>
      <c r="D96" s="6">
        <v>5</v>
      </c>
      <c r="E96" s="6">
        <v>4</v>
      </c>
      <c r="F96" s="6">
        <v>5</v>
      </c>
      <c r="G96" s="6">
        <v>5</v>
      </c>
      <c r="H96" s="16">
        <v>5</v>
      </c>
      <c r="I96" s="6">
        <v>5</v>
      </c>
      <c r="J96" s="6">
        <v>5</v>
      </c>
      <c r="K96" s="6">
        <v>4</v>
      </c>
      <c r="L96" s="5">
        <v>4</v>
      </c>
      <c r="M96" s="6">
        <v>5</v>
      </c>
      <c r="N96" s="6">
        <v>5</v>
      </c>
      <c r="O96" s="5">
        <v>5</v>
      </c>
      <c r="P96" s="16">
        <v>5</v>
      </c>
      <c r="Q96" s="16">
        <v>5</v>
      </c>
      <c r="R96" s="217">
        <f t="shared" si="10"/>
        <v>4.8</v>
      </c>
      <c r="S96" s="6">
        <v>5</v>
      </c>
      <c r="T96" s="6">
        <v>4</v>
      </c>
      <c r="U96" s="6">
        <v>5</v>
      </c>
      <c r="V96" s="6">
        <v>5</v>
      </c>
      <c r="W96" s="5">
        <v>4</v>
      </c>
      <c r="X96" s="2">
        <v>5</v>
      </c>
      <c r="Y96" s="6">
        <v>5</v>
      </c>
      <c r="Z96" s="6">
        <v>5</v>
      </c>
      <c r="AA96" s="6">
        <v>5</v>
      </c>
      <c r="AB96" s="2">
        <v>5</v>
      </c>
      <c r="AC96" s="16">
        <v>5</v>
      </c>
      <c r="AD96" s="16">
        <v>4</v>
      </c>
      <c r="AE96" s="16">
        <v>4</v>
      </c>
      <c r="AF96" s="16">
        <v>5</v>
      </c>
      <c r="AG96" s="16">
        <v>5</v>
      </c>
      <c r="AH96" s="16">
        <v>5</v>
      </c>
      <c r="AI96" s="16">
        <v>4</v>
      </c>
      <c r="AJ96" s="16">
        <v>5</v>
      </c>
      <c r="AK96" s="16">
        <v>5</v>
      </c>
      <c r="AL96" s="6">
        <v>5</v>
      </c>
      <c r="AM96" s="16">
        <v>3</v>
      </c>
      <c r="AN96" s="16">
        <v>5</v>
      </c>
      <c r="AO96" s="16">
        <v>4</v>
      </c>
      <c r="AP96" s="217">
        <f t="shared" si="11"/>
        <v>4.6521739130434785</v>
      </c>
      <c r="AQ96" s="16" t="s">
        <v>150</v>
      </c>
      <c r="AR96" s="6">
        <v>5</v>
      </c>
      <c r="AS96" s="6">
        <v>5</v>
      </c>
      <c r="AT96" s="5">
        <v>5</v>
      </c>
      <c r="AU96" s="6">
        <v>5</v>
      </c>
      <c r="AV96" s="16">
        <v>5</v>
      </c>
      <c r="AW96" s="6">
        <v>4</v>
      </c>
      <c r="AX96" s="2">
        <v>5</v>
      </c>
      <c r="AY96" s="2">
        <v>5</v>
      </c>
      <c r="AZ96" s="2">
        <v>4</v>
      </c>
      <c r="BA96" s="2">
        <v>4</v>
      </c>
      <c r="BB96" s="2">
        <v>0</v>
      </c>
      <c r="BC96" s="12">
        <v>4</v>
      </c>
      <c r="BD96" s="2">
        <v>5</v>
      </c>
      <c r="BE96" s="255">
        <f t="shared" si="14"/>
        <v>3.7333333333333334</v>
      </c>
      <c r="BF96" s="258">
        <f t="shared" si="15"/>
        <v>4.3951690821256042</v>
      </c>
      <c r="BG96" s="258">
        <f t="shared" si="9"/>
        <v>87.903381642512073</v>
      </c>
    </row>
    <row r="97" spans="1:125" x14ac:dyDescent="0.35">
      <c r="A97" s="53">
        <v>71</v>
      </c>
      <c r="B97" s="10" t="s">
        <v>77</v>
      </c>
      <c r="C97" s="6">
        <v>5</v>
      </c>
      <c r="D97" s="6">
        <v>5</v>
      </c>
      <c r="E97" s="6">
        <v>5</v>
      </c>
      <c r="F97" s="6">
        <v>5</v>
      </c>
      <c r="G97" s="6">
        <v>5</v>
      </c>
      <c r="H97" s="16">
        <v>5</v>
      </c>
      <c r="I97" s="6">
        <v>5</v>
      </c>
      <c r="J97" s="6">
        <v>5</v>
      </c>
      <c r="K97" s="6">
        <v>4</v>
      </c>
      <c r="L97" s="5">
        <v>4</v>
      </c>
      <c r="M97" s="6">
        <v>5</v>
      </c>
      <c r="N97" s="6">
        <v>5</v>
      </c>
      <c r="O97" s="5">
        <v>5</v>
      </c>
      <c r="P97" s="16">
        <v>5</v>
      </c>
      <c r="Q97" s="16">
        <v>5</v>
      </c>
      <c r="R97" s="217">
        <f t="shared" si="10"/>
        <v>4.8666666666666663</v>
      </c>
      <c r="S97" s="6">
        <v>5</v>
      </c>
      <c r="T97" s="6">
        <v>3</v>
      </c>
      <c r="U97" s="6">
        <v>5</v>
      </c>
      <c r="V97" s="6">
        <v>5</v>
      </c>
      <c r="W97" s="5">
        <v>4</v>
      </c>
      <c r="X97" s="2">
        <v>5</v>
      </c>
      <c r="Y97" s="6">
        <v>5</v>
      </c>
      <c r="Z97" s="6">
        <v>5</v>
      </c>
      <c r="AA97" s="6">
        <v>5</v>
      </c>
      <c r="AB97" s="2">
        <v>5</v>
      </c>
      <c r="AC97" s="16">
        <v>5</v>
      </c>
      <c r="AD97" s="16">
        <v>4</v>
      </c>
      <c r="AE97" s="16">
        <v>4</v>
      </c>
      <c r="AF97" s="16">
        <v>5</v>
      </c>
      <c r="AG97" s="16">
        <v>0</v>
      </c>
      <c r="AH97" s="16">
        <v>0</v>
      </c>
      <c r="AI97" s="16">
        <v>4</v>
      </c>
      <c r="AJ97" s="16">
        <v>5</v>
      </c>
      <c r="AK97" s="16">
        <v>5</v>
      </c>
      <c r="AL97" s="6">
        <v>5</v>
      </c>
      <c r="AM97" s="16">
        <v>3</v>
      </c>
      <c r="AN97" s="16">
        <v>5</v>
      </c>
      <c r="AO97" s="16">
        <v>4</v>
      </c>
      <c r="AP97" s="217">
        <f t="shared" si="11"/>
        <v>4.1739130434782608</v>
      </c>
      <c r="AQ97" s="16">
        <v>5</v>
      </c>
      <c r="AR97" s="6">
        <v>5</v>
      </c>
      <c r="AS97" s="6">
        <v>5</v>
      </c>
      <c r="AT97" s="5">
        <v>5</v>
      </c>
      <c r="AU97" s="6">
        <v>5</v>
      </c>
      <c r="AV97" s="16">
        <v>5</v>
      </c>
      <c r="AW97" s="6">
        <v>5</v>
      </c>
      <c r="AX97" s="2">
        <v>5</v>
      </c>
      <c r="AY97" s="2">
        <v>5</v>
      </c>
      <c r="AZ97" s="2">
        <v>4</v>
      </c>
      <c r="BA97" s="2">
        <v>4</v>
      </c>
      <c r="BB97" s="2">
        <v>5</v>
      </c>
      <c r="BC97" s="12">
        <v>4</v>
      </c>
      <c r="BD97" s="2">
        <v>5</v>
      </c>
      <c r="BE97" s="255">
        <f t="shared" si="14"/>
        <v>4.4666666666666668</v>
      </c>
      <c r="BF97" s="258">
        <f t="shared" si="15"/>
        <v>4.5024154589371976</v>
      </c>
      <c r="BG97" s="258">
        <f t="shared" si="9"/>
        <v>90.048309178743949</v>
      </c>
    </row>
    <row r="98" spans="1:125" x14ac:dyDescent="0.35">
      <c r="A98" s="53">
        <v>72</v>
      </c>
      <c r="B98" s="87" t="s">
        <v>78</v>
      </c>
      <c r="C98" s="6">
        <v>4</v>
      </c>
      <c r="D98" s="6">
        <v>5</v>
      </c>
      <c r="E98" s="6">
        <v>3</v>
      </c>
      <c r="F98" s="6">
        <v>5</v>
      </c>
      <c r="G98" s="6">
        <v>5</v>
      </c>
      <c r="H98" s="16">
        <v>5</v>
      </c>
      <c r="I98" s="6">
        <v>5</v>
      </c>
      <c r="J98" s="6">
        <v>4</v>
      </c>
      <c r="K98" s="6">
        <v>4</v>
      </c>
      <c r="L98" s="5">
        <v>5</v>
      </c>
      <c r="M98" s="6">
        <v>5</v>
      </c>
      <c r="N98" s="6">
        <v>5</v>
      </c>
      <c r="O98" s="5">
        <v>5</v>
      </c>
      <c r="P98" s="16">
        <v>5</v>
      </c>
      <c r="Q98" s="16">
        <v>5</v>
      </c>
      <c r="R98" s="217">
        <f t="shared" si="10"/>
        <v>4.666666666666667</v>
      </c>
      <c r="S98" s="6">
        <v>4</v>
      </c>
      <c r="T98" s="6">
        <v>1</v>
      </c>
      <c r="U98" s="6">
        <v>4</v>
      </c>
      <c r="V98" s="6">
        <v>4</v>
      </c>
      <c r="W98" s="6">
        <v>4</v>
      </c>
      <c r="X98" s="2">
        <v>5</v>
      </c>
      <c r="Y98" s="6">
        <v>5</v>
      </c>
      <c r="Z98" s="6">
        <v>5</v>
      </c>
      <c r="AA98" s="6">
        <v>5</v>
      </c>
      <c r="AB98" s="2">
        <v>5</v>
      </c>
      <c r="AC98" s="16">
        <v>5</v>
      </c>
      <c r="AD98" s="16">
        <v>4</v>
      </c>
      <c r="AE98" s="16">
        <v>5</v>
      </c>
      <c r="AF98" s="16">
        <v>5</v>
      </c>
      <c r="AG98" s="16">
        <v>5</v>
      </c>
      <c r="AH98" s="16">
        <v>5</v>
      </c>
      <c r="AI98" s="16">
        <v>4</v>
      </c>
      <c r="AJ98" s="16">
        <v>5</v>
      </c>
      <c r="AK98" s="16">
        <v>5</v>
      </c>
      <c r="AL98" s="6">
        <v>5</v>
      </c>
      <c r="AM98" s="16">
        <v>4</v>
      </c>
      <c r="AN98" s="16">
        <v>5</v>
      </c>
      <c r="AO98" s="16">
        <v>4</v>
      </c>
      <c r="AP98" s="217">
        <f t="shared" si="11"/>
        <v>4.4782608695652177</v>
      </c>
      <c r="AQ98" s="16">
        <v>1</v>
      </c>
      <c r="AR98" s="6">
        <v>3</v>
      </c>
      <c r="AS98" s="6">
        <v>4</v>
      </c>
      <c r="AT98" s="6">
        <v>5</v>
      </c>
      <c r="AU98" s="6">
        <v>5</v>
      </c>
      <c r="AV98" s="16">
        <v>4</v>
      </c>
      <c r="AW98" s="6">
        <v>5</v>
      </c>
      <c r="AX98" s="2">
        <v>5</v>
      </c>
      <c r="AY98" s="2">
        <v>5</v>
      </c>
      <c r="AZ98" s="2">
        <v>4</v>
      </c>
      <c r="BA98" s="2">
        <v>5</v>
      </c>
      <c r="BB98" s="2">
        <v>5</v>
      </c>
      <c r="BC98" s="12">
        <v>5</v>
      </c>
      <c r="BD98" s="2">
        <v>5</v>
      </c>
      <c r="BE98" s="255">
        <f t="shared" si="14"/>
        <v>4.0666666666666664</v>
      </c>
      <c r="BF98" s="258">
        <f t="shared" si="15"/>
        <v>4.4038647342995167</v>
      </c>
      <c r="BG98" s="258">
        <f t="shared" si="9"/>
        <v>88.077294685990324</v>
      </c>
    </row>
    <row r="99" spans="1:125" x14ac:dyDescent="0.35">
      <c r="A99" s="53">
        <v>73</v>
      </c>
      <c r="B99" s="87" t="s">
        <v>79</v>
      </c>
      <c r="C99" s="6">
        <v>4</v>
      </c>
      <c r="D99" s="6">
        <v>5</v>
      </c>
      <c r="E99" s="6">
        <v>5</v>
      </c>
      <c r="F99" s="6">
        <v>5</v>
      </c>
      <c r="G99" s="6">
        <v>5</v>
      </c>
      <c r="H99" s="16">
        <v>4</v>
      </c>
      <c r="I99" s="6">
        <v>4</v>
      </c>
      <c r="J99" s="6">
        <v>5</v>
      </c>
      <c r="K99" s="6">
        <v>4</v>
      </c>
      <c r="L99" s="5">
        <v>5</v>
      </c>
      <c r="M99" s="6">
        <v>5</v>
      </c>
      <c r="N99" s="6">
        <v>5</v>
      </c>
      <c r="O99" s="5">
        <v>5</v>
      </c>
      <c r="P99" s="16">
        <v>5</v>
      </c>
      <c r="Q99" s="16">
        <v>5</v>
      </c>
      <c r="R99" s="217">
        <f t="shared" si="10"/>
        <v>4.7333333333333334</v>
      </c>
      <c r="S99" s="6">
        <v>4</v>
      </c>
      <c r="T99" s="6">
        <v>5</v>
      </c>
      <c r="U99" s="6">
        <v>4</v>
      </c>
      <c r="V99" s="6">
        <v>4</v>
      </c>
      <c r="W99" s="6">
        <v>5</v>
      </c>
      <c r="X99" s="6">
        <v>5</v>
      </c>
      <c r="Y99" s="6">
        <v>5</v>
      </c>
      <c r="Z99" s="6">
        <v>5</v>
      </c>
      <c r="AA99" s="6">
        <v>5</v>
      </c>
      <c r="AB99" s="2">
        <v>5</v>
      </c>
      <c r="AC99" s="16">
        <v>5</v>
      </c>
      <c r="AD99" s="16">
        <v>4</v>
      </c>
      <c r="AE99" s="16">
        <v>5</v>
      </c>
      <c r="AF99" s="16">
        <v>5</v>
      </c>
      <c r="AG99" s="16">
        <v>4</v>
      </c>
      <c r="AH99" s="16">
        <v>4</v>
      </c>
      <c r="AI99" s="16">
        <v>4</v>
      </c>
      <c r="AJ99" s="16">
        <v>5</v>
      </c>
      <c r="AK99" s="16">
        <v>5</v>
      </c>
      <c r="AL99" s="6">
        <v>5</v>
      </c>
      <c r="AM99" s="16">
        <v>4</v>
      </c>
      <c r="AN99" s="16">
        <v>5</v>
      </c>
      <c r="AO99" s="16">
        <v>4</v>
      </c>
      <c r="AP99" s="217">
        <f t="shared" si="11"/>
        <v>4.6086956521739131</v>
      </c>
      <c r="AQ99" s="16">
        <v>1</v>
      </c>
      <c r="AR99" s="6">
        <v>5</v>
      </c>
      <c r="AS99" s="6">
        <v>4</v>
      </c>
      <c r="AT99" s="6">
        <v>5</v>
      </c>
      <c r="AU99" s="6">
        <v>5</v>
      </c>
      <c r="AV99" s="16">
        <v>5</v>
      </c>
      <c r="AW99" s="6">
        <v>5</v>
      </c>
      <c r="AX99" s="2">
        <v>5</v>
      </c>
      <c r="AY99" s="2">
        <v>5</v>
      </c>
      <c r="AZ99" s="2">
        <v>4</v>
      </c>
      <c r="BA99" s="2">
        <v>4</v>
      </c>
      <c r="BB99" s="2">
        <v>5</v>
      </c>
      <c r="BC99" s="12">
        <v>4</v>
      </c>
      <c r="BD99" s="2">
        <v>5</v>
      </c>
      <c r="BE99" s="255">
        <f t="shared" si="14"/>
        <v>4.1333333333333337</v>
      </c>
      <c r="BF99" s="258">
        <f t="shared" si="15"/>
        <v>4.4917874396135273</v>
      </c>
      <c r="BG99" s="258">
        <f t="shared" si="9"/>
        <v>89.83574879227055</v>
      </c>
    </row>
    <row r="100" spans="1:125" x14ac:dyDescent="0.35">
      <c r="A100" s="53">
        <v>74</v>
      </c>
      <c r="B100" s="87" t="s">
        <v>80</v>
      </c>
      <c r="C100" s="6">
        <v>5</v>
      </c>
      <c r="D100" s="6">
        <v>5</v>
      </c>
      <c r="E100" s="6">
        <v>5</v>
      </c>
      <c r="F100" s="6">
        <v>5</v>
      </c>
      <c r="G100" s="6">
        <v>5</v>
      </c>
      <c r="H100" s="16">
        <v>4</v>
      </c>
      <c r="I100" s="6">
        <v>4</v>
      </c>
      <c r="J100" s="6">
        <v>5</v>
      </c>
      <c r="K100" s="6">
        <v>4</v>
      </c>
      <c r="L100" s="5">
        <v>5</v>
      </c>
      <c r="M100" s="6">
        <v>5</v>
      </c>
      <c r="N100" s="6">
        <v>5</v>
      </c>
      <c r="O100" s="5">
        <v>5</v>
      </c>
      <c r="P100" s="16">
        <v>5</v>
      </c>
      <c r="Q100" s="16">
        <v>5</v>
      </c>
      <c r="R100" s="217">
        <f t="shared" si="10"/>
        <v>4.8</v>
      </c>
      <c r="S100" s="6">
        <v>5</v>
      </c>
      <c r="T100" s="6">
        <v>5</v>
      </c>
      <c r="U100" s="6">
        <v>5</v>
      </c>
      <c r="V100" s="6">
        <v>5</v>
      </c>
      <c r="W100" s="6">
        <v>4</v>
      </c>
      <c r="X100" s="2">
        <v>5</v>
      </c>
      <c r="Y100" s="6">
        <v>5</v>
      </c>
      <c r="Z100" s="6">
        <v>5</v>
      </c>
      <c r="AA100" s="6">
        <v>5</v>
      </c>
      <c r="AB100" s="2">
        <v>5</v>
      </c>
      <c r="AC100" s="16">
        <v>5</v>
      </c>
      <c r="AD100" s="16">
        <v>5</v>
      </c>
      <c r="AE100" s="16">
        <v>5</v>
      </c>
      <c r="AF100" s="16">
        <v>5</v>
      </c>
      <c r="AG100" s="16">
        <v>4</v>
      </c>
      <c r="AH100" s="16">
        <v>4</v>
      </c>
      <c r="AI100" s="16">
        <v>4</v>
      </c>
      <c r="AJ100" s="16">
        <v>5</v>
      </c>
      <c r="AK100" s="16">
        <v>5</v>
      </c>
      <c r="AL100" s="6">
        <v>5</v>
      </c>
      <c r="AM100" s="16">
        <v>4</v>
      </c>
      <c r="AN100" s="16">
        <v>5</v>
      </c>
      <c r="AO100" s="16">
        <v>4</v>
      </c>
      <c r="AP100" s="217">
        <f t="shared" si="11"/>
        <v>4.7391304347826084</v>
      </c>
      <c r="AQ100" s="16" t="s">
        <v>150</v>
      </c>
      <c r="AR100" s="6">
        <v>5</v>
      </c>
      <c r="AS100" s="6">
        <v>5</v>
      </c>
      <c r="AT100" s="6">
        <v>5</v>
      </c>
      <c r="AU100" s="6">
        <v>5</v>
      </c>
      <c r="AV100" s="16">
        <v>5</v>
      </c>
      <c r="AW100" s="6">
        <v>5</v>
      </c>
      <c r="AX100" s="2">
        <v>5</v>
      </c>
      <c r="AY100" s="2">
        <v>5</v>
      </c>
      <c r="AZ100" s="2">
        <v>4</v>
      </c>
      <c r="BA100" s="2">
        <v>4</v>
      </c>
      <c r="BB100" s="2">
        <v>4</v>
      </c>
      <c r="BC100" s="12">
        <v>4</v>
      </c>
      <c r="BD100" s="2">
        <v>5</v>
      </c>
      <c r="BE100" s="255">
        <f t="shared" si="14"/>
        <v>4.0666666666666664</v>
      </c>
      <c r="BF100" s="258">
        <f t="shared" si="15"/>
        <v>4.5352657004830919</v>
      </c>
      <c r="BG100" s="258">
        <f t="shared" si="9"/>
        <v>90.705314009661834</v>
      </c>
    </row>
    <row r="101" spans="1:125" x14ac:dyDescent="0.35">
      <c r="A101" s="53">
        <v>75</v>
      </c>
      <c r="B101" s="87" t="s">
        <v>81</v>
      </c>
      <c r="C101" s="6">
        <v>5</v>
      </c>
      <c r="D101" s="6">
        <v>5</v>
      </c>
      <c r="E101" s="6">
        <v>5</v>
      </c>
      <c r="F101" s="6">
        <v>5</v>
      </c>
      <c r="G101" s="6">
        <v>5</v>
      </c>
      <c r="H101" s="16">
        <v>5</v>
      </c>
      <c r="I101" s="6">
        <v>5</v>
      </c>
      <c r="J101" s="6">
        <v>5</v>
      </c>
      <c r="K101" s="6">
        <v>5</v>
      </c>
      <c r="L101" s="5">
        <v>5</v>
      </c>
      <c r="M101" s="6">
        <v>5</v>
      </c>
      <c r="N101" s="6">
        <v>5</v>
      </c>
      <c r="O101" s="5">
        <v>4</v>
      </c>
      <c r="P101" s="16">
        <v>4</v>
      </c>
      <c r="Q101" s="16">
        <v>5</v>
      </c>
      <c r="R101" s="217">
        <f t="shared" si="10"/>
        <v>4.8666666666666663</v>
      </c>
      <c r="S101" s="6">
        <v>5</v>
      </c>
      <c r="T101" s="6">
        <v>4</v>
      </c>
      <c r="U101" s="6">
        <v>5</v>
      </c>
      <c r="V101" s="6">
        <v>5</v>
      </c>
      <c r="W101" s="6">
        <v>4</v>
      </c>
      <c r="X101" s="2">
        <v>5</v>
      </c>
      <c r="Y101" s="6">
        <v>5</v>
      </c>
      <c r="Z101" s="6">
        <v>5</v>
      </c>
      <c r="AA101" s="6">
        <v>5</v>
      </c>
      <c r="AB101" s="2">
        <v>5</v>
      </c>
      <c r="AC101" s="16">
        <v>5</v>
      </c>
      <c r="AD101" s="16">
        <v>4</v>
      </c>
      <c r="AE101" s="16">
        <v>5</v>
      </c>
      <c r="AF101" s="16">
        <v>5</v>
      </c>
      <c r="AG101" s="16">
        <v>5</v>
      </c>
      <c r="AH101" s="16">
        <v>5</v>
      </c>
      <c r="AI101" s="16">
        <v>5</v>
      </c>
      <c r="AJ101" s="16">
        <v>5</v>
      </c>
      <c r="AK101" s="16">
        <v>5</v>
      </c>
      <c r="AL101" s="6">
        <v>5</v>
      </c>
      <c r="AM101" s="16">
        <v>4</v>
      </c>
      <c r="AN101" s="16">
        <v>5</v>
      </c>
      <c r="AO101" s="16">
        <v>5</v>
      </c>
      <c r="AP101" s="217">
        <f t="shared" si="11"/>
        <v>4.8260869565217392</v>
      </c>
      <c r="AQ101" s="16" t="s">
        <v>150</v>
      </c>
      <c r="AR101" s="6">
        <v>5</v>
      </c>
      <c r="AS101" s="6">
        <v>5</v>
      </c>
      <c r="AT101" s="6">
        <v>3</v>
      </c>
      <c r="AU101" s="6">
        <v>4</v>
      </c>
      <c r="AV101" s="16">
        <v>5</v>
      </c>
      <c r="AW101" s="6">
        <v>5</v>
      </c>
      <c r="AX101" s="2">
        <v>5</v>
      </c>
      <c r="AY101" s="2">
        <v>5</v>
      </c>
      <c r="AZ101" s="2">
        <v>4</v>
      </c>
      <c r="BA101" s="2">
        <v>4</v>
      </c>
      <c r="BB101" s="2">
        <v>5</v>
      </c>
      <c r="BC101" s="12">
        <v>4</v>
      </c>
      <c r="BD101" s="2">
        <v>5</v>
      </c>
      <c r="BE101" s="255">
        <f t="shared" si="14"/>
        <v>3.9333333333333331</v>
      </c>
      <c r="BF101" s="258">
        <f t="shared" si="15"/>
        <v>4.5420289855072467</v>
      </c>
      <c r="BG101" s="258">
        <f t="shared" si="9"/>
        <v>90.840579710144937</v>
      </c>
    </row>
    <row r="102" spans="1:125" x14ac:dyDescent="0.35">
      <c r="A102" s="53">
        <v>76</v>
      </c>
      <c r="B102" s="87" t="s">
        <v>76</v>
      </c>
      <c r="C102" s="6">
        <v>4</v>
      </c>
      <c r="D102" s="6">
        <v>5</v>
      </c>
      <c r="E102" s="6">
        <v>5</v>
      </c>
      <c r="F102" s="6">
        <v>5</v>
      </c>
      <c r="G102" s="6">
        <v>5</v>
      </c>
      <c r="H102" s="16">
        <v>5</v>
      </c>
      <c r="I102" s="6">
        <v>5</v>
      </c>
      <c r="J102" s="6">
        <v>5</v>
      </c>
      <c r="K102" s="6">
        <v>4</v>
      </c>
      <c r="L102" s="5">
        <v>4</v>
      </c>
      <c r="M102" s="6">
        <v>4</v>
      </c>
      <c r="N102" s="6">
        <v>5</v>
      </c>
      <c r="O102" s="5">
        <v>4</v>
      </c>
      <c r="P102" s="16">
        <v>4</v>
      </c>
      <c r="Q102" s="16">
        <v>4</v>
      </c>
      <c r="R102" s="217">
        <f t="shared" si="10"/>
        <v>4.5333333333333332</v>
      </c>
      <c r="S102" s="6">
        <v>4</v>
      </c>
      <c r="T102" s="6">
        <v>3</v>
      </c>
      <c r="U102" s="6">
        <v>4</v>
      </c>
      <c r="V102" s="6">
        <v>4</v>
      </c>
      <c r="W102" s="6">
        <v>5</v>
      </c>
      <c r="X102" s="2">
        <v>5</v>
      </c>
      <c r="Y102" s="6">
        <v>5</v>
      </c>
      <c r="Z102" s="6">
        <v>5</v>
      </c>
      <c r="AA102" s="6">
        <v>5</v>
      </c>
      <c r="AB102" s="2">
        <v>5</v>
      </c>
      <c r="AC102" s="16">
        <v>4</v>
      </c>
      <c r="AD102" s="16">
        <v>4</v>
      </c>
      <c r="AE102" s="16">
        <v>4</v>
      </c>
      <c r="AF102" s="16">
        <v>4</v>
      </c>
      <c r="AG102" s="16">
        <v>5</v>
      </c>
      <c r="AH102" s="16">
        <v>4</v>
      </c>
      <c r="AI102" s="16">
        <v>4</v>
      </c>
      <c r="AJ102" s="16">
        <v>5</v>
      </c>
      <c r="AK102" s="16">
        <v>5</v>
      </c>
      <c r="AL102" s="6">
        <v>4</v>
      </c>
      <c r="AM102" s="16">
        <v>5</v>
      </c>
      <c r="AN102" s="16">
        <v>5</v>
      </c>
      <c r="AO102" s="16">
        <v>4</v>
      </c>
      <c r="AP102" s="217">
        <f t="shared" si="11"/>
        <v>4.4347826086956523</v>
      </c>
      <c r="AQ102" s="16">
        <v>5</v>
      </c>
      <c r="AR102" s="6">
        <v>5</v>
      </c>
      <c r="AS102" s="6">
        <v>5</v>
      </c>
      <c r="AT102" s="6">
        <v>4</v>
      </c>
      <c r="AU102" s="6">
        <v>5</v>
      </c>
      <c r="AV102" s="16">
        <v>5</v>
      </c>
      <c r="AW102" s="6">
        <v>5</v>
      </c>
      <c r="AX102" s="2">
        <v>5</v>
      </c>
      <c r="AY102" s="2">
        <v>5</v>
      </c>
      <c r="AZ102" s="2">
        <v>4</v>
      </c>
      <c r="BA102" s="2">
        <v>4</v>
      </c>
      <c r="BB102" s="2">
        <v>4</v>
      </c>
      <c r="BC102" s="12">
        <v>4</v>
      </c>
      <c r="BD102" s="2">
        <v>5</v>
      </c>
      <c r="BE102" s="255">
        <f t="shared" si="14"/>
        <v>4.333333333333333</v>
      </c>
      <c r="BF102" s="258">
        <f t="shared" si="15"/>
        <v>4.4338164251207735</v>
      </c>
      <c r="BG102" s="258">
        <f t="shared" si="9"/>
        <v>88.676328502415473</v>
      </c>
    </row>
    <row r="103" spans="1:125" ht="29.25" customHeight="1" x14ac:dyDescent="0.35">
      <c r="A103" s="53">
        <v>77</v>
      </c>
      <c r="B103" s="10" t="s">
        <v>82</v>
      </c>
      <c r="C103" s="6">
        <v>4</v>
      </c>
      <c r="D103" s="6">
        <v>5</v>
      </c>
      <c r="E103" s="6">
        <v>5</v>
      </c>
      <c r="F103" s="6">
        <v>4</v>
      </c>
      <c r="G103" s="6">
        <v>5</v>
      </c>
      <c r="H103" s="16">
        <v>4</v>
      </c>
      <c r="I103" s="6">
        <v>4</v>
      </c>
      <c r="J103" s="6">
        <v>4</v>
      </c>
      <c r="K103" s="6">
        <v>4</v>
      </c>
      <c r="L103" s="6">
        <v>5</v>
      </c>
      <c r="M103" s="6">
        <v>4</v>
      </c>
      <c r="N103" s="6">
        <v>5</v>
      </c>
      <c r="O103" s="5">
        <v>5</v>
      </c>
      <c r="P103" s="16">
        <v>5</v>
      </c>
      <c r="Q103" s="16">
        <v>4</v>
      </c>
      <c r="R103" s="217">
        <f t="shared" si="10"/>
        <v>4.4666666666666668</v>
      </c>
      <c r="S103" s="6">
        <v>4</v>
      </c>
      <c r="T103" s="6">
        <v>4</v>
      </c>
      <c r="U103" s="6">
        <v>4</v>
      </c>
      <c r="V103" s="6">
        <v>4</v>
      </c>
      <c r="W103" s="6">
        <v>4</v>
      </c>
      <c r="X103" s="2">
        <v>5</v>
      </c>
      <c r="Y103" s="6">
        <v>5</v>
      </c>
      <c r="Z103" s="6">
        <v>5</v>
      </c>
      <c r="AA103" s="6">
        <v>5</v>
      </c>
      <c r="AB103" s="2">
        <v>5</v>
      </c>
      <c r="AC103" s="16">
        <v>4</v>
      </c>
      <c r="AD103" s="16">
        <v>4</v>
      </c>
      <c r="AE103" s="16">
        <v>5</v>
      </c>
      <c r="AF103" s="16">
        <v>5</v>
      </c>
      <c r="AG103" s="16">
        <v>5</v>
      </c>
      <c r="AH103" s="16">
        <v>5</v>
      </c>
      <c r="AI103" s="16">
        <v>4</v>
      </c>
      <c r="AJ103" s="16">
        <v>5</v>
      </c>
      <c r="AK103" s="16">
        <v>5</v>
      </c>
      <c r="AL103" s="6">
        <v>4</v>
      </c>
      <c r="AM103" s="16">
        <v>5</v>
      </c>
      <c r="AN103" s="16">
        <v>5</v>
      </c>
      <c r="AO103" s="16">
        <v>4</v>
      </c>
      <c r="AP103" s="217">
        <f t="shared" si="11"/>
        <v>4.5652173913043477</v>
      </c>
      <c r="AQ103" s="16">
        <v>5</v>
      </c>
      <c r="AR103" s="6">
        <v>5</v>
      </c>
      <c r="AS103" s="6">
        <v>5</v>
      </c>
      <c r="AT103" s="6">
        <v>4</v>
      </c>
      <c r="AU103" s="6">
        <v>5</v>
      </c>
      <c r="AV103" s="16">
        <v>4</v>
      </c>
      <c r="AW103" s="6">
        <v>5</v>
      </c>
      <c r="AX103" s="2">
        <v>5</v>
      </c>
      <c r="AY103" s="2">
        <v>5</v>
      </c>
      <c r="AZ103" s="2">
        <v>4</v>
      </c>
      <c r="BA103" s="2">
        <v>4</v>
      </c>
      <c r="BB103" s="2">
        <v>5</v>
      </c>
      <c r="BC103" s="12">
        <v>4</v>
      </c>
      <c r="BD103" s="2">
        <v>5</v>
      </c>
      <c r="BE103" s="255">
        <f t="shared" si="14"/>
        <v>4.333333333333333</v>
      </c>
      <c r="BF103" s="258">
        <f t="shared" si="15"/>
        <v>4.4550724637681158</v>
      </c>
      <c r="BG103" s="258">
        <f t="shared" si="9"/>
        <v>89.101449275362313</v>
      </c>
    </row>
    <row r="104" spans="1:125" x14ac:dyDescent="0.35">
      <c r="A104" s="53">
        <v>89</v>
      </c>
      <c r="B104" s="10" t="s">
        <v>83</v>
      </c>
      <c r="C104" s="6">
        <v>5</v>
      </c>
      <c r="D104" s="6">
        <v>5</v>
      </c>
      <c r="E104" s="6">
        <v>5</v>
      </c>
      <c r="F104" s="6">
        <v>4</v>
      </c>
      <c r="G104" s="6">
        <v>5</v>
      </c>
      <c r="H104" s="16">
        <v>4</v>
      </c>
      <c r="I104" s="6">
        <v>4</v>
      </c>
      <c r="J104" s="6">
        <v>5</v>
      </c>
      <c r="K104" s="6">
        <v>4</v>
      </c>
      <c r="L104" s="5">
        <v>5</v>
      </c>
      <c r="M104" s="6">
        <v>4</v>
      </c>
      <c r="N104" s="6">
        <v>5</v>
      </c>
      <c r="O104" s="5">
        <v>4</v>
      </c>
      <c r="P104" s="16">
        <v>4</v>
      </c>
      <c r="Q104" s="16">
        <v>4</v>
      </c>
      <c r="R104" s="217">
        <f t="shared" si="10"/>
        <v>4.4666666666666668</v>
      </c>
      <c r="S104" s="6">
        <v>5</v>
      </c>
      <c r="T104" s="6">
        <v>4</v>
      </c>
      <c r="U104" s="6">
        <v>5</v>
      </c>
      <c r="V104" s="6">
        <v>5</v>
      </c>
      <c r="W104" s="6">
        <v>5</v>
      </c>
      <c r="X104" s="2">
        <v>5</v>
      </c>
      <c r="Y104" s="6">
        <v>5</v>
      </c>
      <c r="Z104" s="6">
        <v>5</v>
      </c>
      <c r="AA104" s="6">
        <v>5</v>
      </c>
      <c r="AB104" s="2">
        <v>5</v>
      </c>
      <c r="AC104" s="16">
        <v>4</v>
      </c>
      <c r="AD104" s="16">
        <v>4</v>
      </c>
      <c r="AE104" s="16">
        <v>5</v>
      </c>
      <c r="AF104" s="16">
        <v>5</v>
      </c>
      <c r="AG104" s="16">
        <v>5</v>
      </c>
      <c r="AH104" s="16">
        <v>4</v>
      </c>
      <c r="AI104" s="16">
        <v>4</v>
      </c>
      <c r="AJ104" s="16">
        <v>5</v>
      </c>
      <c r="AK104" s="16">
        <v>5</v>
      </c>
      <c r="AL104" s="6">
        <v>4</v>
      </c>
      <c r="AM104" s="16">
        <v>3</v>
      </c>
      <c r="AN104" s="16">
        <v>5</v>
      </c>
      <c r="AO104" s="16">
        <v>4</v>
      </c>
      <c r="AP104" s="217">
        <f t="shared" si="11"/>
        <v>4.6086956521739131</v>
      </c>
      <c r="AQ104" s="16">
        <v>4</v>
      </c>
      <c r="AR104" s="6">
        <v>4</v>
      </c>
      <c r="AS104" s="6">
        <v>5</v>
      </c>
      <c r="AT104" s="6">
        <v>5</v>
      </c>
      <c r="AU104" s="6">
        <v>5</v>
      </c>
      <c r="AV104" s="16">
        <v>5</v>
      </c>
      <c r="AW104" s="6">
        <v>5</v>
      </c>
      <c r="AX104" s="2">
        <v>5</v>
      </c>
      <c r="AY104" s="2">
        <v>5</v>
      </c>
      <c r="AZ104" s="2">
        <v>4</v>
      </c>
      <c r="BA104" s="2">
        <v>5</v>
      </c>
      <c r="BB104" s="2">
        <v>5</v>
      </c>
      <c r="BC104" s="12">
        <v>5</v>
      </c>
      <c r="BD104" s="2">
        <v>5</v>
      </c>
      <c r="BE104" s="255">
        <f t="shared" si="14"/>
        <v>4.4666666666666668</v>
      </c>
      <c r="BF104" s="258">
        <f t="shared" si="15"/>
        <v>4.5140096618357486</v>
      </c>
      <c r="BG104" s="258">
        <f t="shared" si="9"/>
        <v>90.280193236714965</v>
      </c>
    </row>
    <row r="105" spans="1:125" x14ac:dyDescent="0.35">
      <c r="A105" s="53">
        <v>89</v>
      </c>
      <c r="B105" s="151" t="s">
        <v>84</v>
      </c>
      <c r="C105" s="177">
        <v>5</v>
      </c>
      <c r="D105" s="177">
        <v>5</v>
      </c>
      <c r="E105" s="177">
        <v>5</v>
      </c>
      <c r="F105" s="177">
        <v>5</v>
      </c>
      <c r="G105" s="177">
        <v>5</v>
      </c>
      <c r="H105" s="142">
        <v>4</v>
      </c>
      <c r="I105" s="177">
        <v>4</v>
      </c>
      <c r="J105" s="177">
        <v>5</v>
      </c>
      <c r="K105" s="177">
        <v>5</v>
      </c>
      <c r="L105" s="203">
        <v>5</v>
      </c>
      <c r="M105" s="177">
        <v>5</v>
      </c>
      <c r="N105" s="177">
        <v>5</v>
      </c>
      <c r="O105" s="203">
        <v>5</v>
      </c>
      <c r="P105" s="142">
        <v>5</v>
      </c>
      <c r="Q105" s="142">
        <v>5</v>
      </c>
      <c r="R105" s="218">
        <f t="shared" si="10"/>
        <v>4.8666666666666663</v>
      </c>
      <c r="S105" s="177">
        <v>5</v>
      </c>
      <c r="T105" s="177">
        <v>3</v>
      </c>
      <c r="U105" s="177">
        <v>5</v>
      </c>
      <c r="V105" s="177">
        <v>5</v>
      </c>
      <c r="W105" s="177">
        <v>5</v>
      </c>
      <c r="X105" s="140">
        <v>5</v>
      </c>
      <c r="Y105" s="177">
        <v>5</v>
      </c>
      <c r="Z105" s="177">
        <v>4</v>
      </c>
      <c r="AA105" s="177">
        <v>4</v>
      </c>
      <c r="AB105" s="140">
        <v>5</v>
      </c>
      <c r="AC105" s="142">
        <v>5</v>
      </c>
      <c r="AD105" s="142">
        <v>4</v>
      </c>
      <c r="AE105" s="142">
        <v>5</v>
      </c>
      <c r="AF105" s="142">
        <v>5</v>
      </c>
      <c r="AG105" s="142">
        <v>5</v>
      </c>
      <c r="AH105" s="142">
        <v>5</v>
      </c>
      <c r="AI105" s="142">
        <v>4</v>
      </c>
      <c r="AJ105" s="142">
        <v>5</v>
      </c>
      <c r="AK105" s="142">
        <v>5</v>
      </c>
      <c r="AL105" s="177">
        <v>5</v>
      </c>
      <c r="AM105" s="142">
        <v>5</v>
      </c>
      <c r="AN105" s="142">
        <v>5</v>
      </c>
      <c r="AO105" s="142">
        <v>5</v>
      </c>
      <c r="AP105" s="218">
        <f t="shared" si="11"/>
        <v>4.7391304347826084</v>
      </c>
      <c r="AQ105" s="142">
        <v>4</v>
      </c>
      <c r="AR105" s="177">
        <v>5</v>
      </c>
      <c r="AS105" s="177">
        <v>5</v>
      </c>
      <c r="AT105" s="177">
        <v>5</v>
      </c>
      <c r="AU105" s="177">
        <v>5</v>
      </c>
      <c r="AV105" s="142">
        <v>5</v>
      </c>
      <c r="AW105" s="177">
        <v>5</v>
      </c>
      <c r="AX105" s="140">
        <v>5</v>
      </c>
      <c r="AY105" s="140">
        <v>5</v>
      </c>
      <c r="AZ105" s="140">
        <v>4</v>
      </c>
      <c r="BA105" s="140">
        <v>4</v>
      </c>
      <c r="BB105" s="140">
        <v>5</v>
      </c>
      <c r="BC105" s="172">
        <v>4</v>
      </c>
      <c r="BD105" s="140">
        <v>5</v>
      </c>
      <c r="BE105" s="256">
        <f t="shared" si="14"/>
        <v>4.4000000000000004</v>
      </c>
      <c r="BF105" s="258">
        <f t="shared" si="15"/>
        <v>4.6685990338164247</v>
      </c>
      <c r="BG105" s="258">
        <f t="shared" si="9"/>
        <v>93.371980676328491</v>
      </c>
    </row>
    <row r="106" spans="1:125" s="202" customFormat="1" x14ac:dyDescent="0.35">
      <c r="A106" s="47"/>
      <c r="B106" s="44" t="s">
        <v>85</v>
      </c>
      <c r="C106" s="45"/>
      <c r="D106" s="45"/>
      <c r="E106" s="45"/>
      <c r="F106" s="45"/>
      <c r="G106" s="45"/>
      <c r="H106" s="45"/>
      <c r="I106" s="45"/>
      <c r="J106" s="45"/>
      <c r="K106" s="45"/>
      <c r="L106" s="17"/>
      <c r="M106" s="45"/>
      <c r="N106" s="45"/>
      <c r="O106" s="17"/>
      <c r="P106" s="45"/>
      <c r="Q106" s="45"/>
      <c r="R106" s="45"/>
      <c r="S106" s="45"/>
      <c r="T106" s="45"/>
      <c r="U106" s="45"/>
      <c r="V106" s="45"/>
      <c r="W106" s="45"/>
      <c r="X106" s="129"/>
      <c r="Y106" s="45"/>
      <c r="Z106" s="45"/>
      <c r="AA106" s="45"/>
      <c r="AB106" s="129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72"/>
      <c r="AY106" s="129"/>
      <c r="AZ106" s="129"/>
      <c r="BA106" s="129"/>
      <c r="BB106" s="129"/>
      <c r="BC106" s="129"/>
      <c r="BD106" s="129"/>
      <c r="BE106" s="129"/>
      <c r="BF106" s="129"/>
      <c r="BG106" s="129"/>
      <c r="BH106" s="200"/>
      <c r="BI106" s="200"/>
      <c r="BJ106" s="200"/>
      <c r="BK106" s="200"/>
      <c r="BL106" s="200"/>
      <c r="BM106" s="200"/>
      <c r="BN106" s="200"/>
      <c r="BO106" s="200"/>
      <c r="BP106" s="200"/>
      <c r="BQ106" s="200"/>
      <c r="BR106" s="200"/>
      <c r="BS106" s="200"/>
      <c r="BT106" s="200"/>
      <c r="BU106" s="200"/>
      <c r="BV106" s="200"/>
      <c r="BW106" s="200"/>
      <c r="BX106" s="200"/>
      <c r="BY106" s="200"/>
      <c r="BZ106" s="200"/>
      <c r="CA106" s="200"/>
      <c r="CB106" s="200"/>
      <c r="CC106" s="200"/>
      <c r="CD106" s="200"/>
      <c r="CE106" s="200"/>
      <c r="CF106" s="200"/>
      <c r="CG106" s="200"/>
      <c r="CH106" s="200"/>
      <c r="CI106" s="200"/>
      <c r="CJ106" s="200"/>
      <c r="CK106" s="200"/>
      <c r="CL106" s="200"/>
      <c r="CM106" s="200"/>
      <c r="CN106" s="200"/>
      <c r="CO106" s="200"/>
      <c r="CP106" s="200"/>
      <c r="CQ106" s="200"/>
      <c r="CR106" s="200"/>
      <c r="CS106" s="200"/>
      <c r="CT106" s="200"/>
      <c r="CU106" s="200"/>
      <c r="CV106" s="200"/>
      <c r="CW106" s="200"/>
      <c r="CX106" s="200"/>
      <c r="CY106" s="200"/>
      <c r="CZ106" s="200"/>
      <c r="DA106" s="200"/>
      <c r="DB106" s="200"/>
      <c r="DC106" s="200"/>
      <c r="DD106" s="200"/>
      <c r="DE106" s="200"/>
      <c r="DF106" s="200"/>
      <c r="DG106" s="200"/>
      <c r="DH106" s="200"/>
      <c r="DI106" s="200"/>
      <c r="DJ106" s="200"/>
      <c r="DK106" s="200"/>
      <c r="DL106" s="200"/>
      <c r="DM106" s="200"/>
      <c r="DN106" s="200"/>
      <c r="DO106" s="200"/>
      <c r="DP106" s="200"/>
      <c r="DQ106" s="200"/>
      <c r="DR106" s="200"/>
      <c r="DS106" s="200"/>
      <c r="DT106" s="200"/>
      <c r="DU106" s="200"/>
    </row>
    <row r="107" spans="1:125" x14ac:dyDescent="0.35">
      <c r="A107" s="237">
        <v>80</v>
      </c>
      <c r="B107" s="243" t="s">
        <v>90</v>
      </c>
      <c r="C107" s="141">
        <v>4</v>
      </c>
      <c r="D107" s="141">
        <v>5</v>
      </c>
      <c r="E107" s="141">
        <v>5</v>
      </c>
      <c r="F107" s="141">
        <v>5</v>
      </c>
      <c r="G107" s="141">
        <v>5</v>
      </c>
      <c r="H107" s="148">
        <v>4</v>
      </c>
      <c r="I107" s="141">
        <v>4</v>
      </c>
      <c r="J107" s="141">
        <v>5</v>
      </c>
      <c r="K107" s="141">
        <v>4</v>
      </c>
      <c r="L107" s="178">
        <v>5</v>
      </c>
      <c r="M107" s="141">
        <v>5</v>
      </c>
      <c r="N107" s="141">
        <v>5</v>
      </c>
      <c r="O107" s="178">
        <v>5</v>
      </c>
      <c r="P107" s="148">
        <v>5</v>
      </c>
      <c r="Q107" s="148">
        <v>5</v>
      </c>
      <c r="R107" s="216">
        <f t="shared" si="10"/>
        <v>4.7333333333333334</v>
      </c>
      <c r="S107" s="141">
        <v>4</v>
      </c>
      <c r="T107" s="141">
        <v>3</v>
      </c>
      <c r="U107" s="141">
        <v>4</v>
      </c>
      <c r="V107" s="141">
        <v>4</v>
      </c>
      <c r="W107" s="141">
        <v>5</v>
      </c>
      <c r="X107" s="141">
        <v>5</v>
      </c>
      <c r="Y107" s="141">
        <v>5</v>
      </c>
      <c r="Z107" s="141">
        <v>4</v>
      </c>
      <c r="AA107" s="141">
        <v>4</v>
      </c>
      <c r="AB107" s="141">
        <v>5</v>
      </c>
      <c r="AC107" s="148">
        <v>5</v>
      </c>
      <c r="AD107" s="148">
        <v>4</v>
      </c>
      <c r="AE107" s="148">
        <v>5</v>
      </c>
      <c r="AF107" s="148">
        <v>5</v>
      </c>
      <c r="AG107" s="148">
        <v>4</v>
      </c>
      <c r="AH107" s="148">
        <v>4</v>
      </c>
      <c r="AI107" s="148">
        <v>4</v>
      </c>
      <c r="AJ107" s="148">
        <v>5</v>
      </c>
      <c r="AK107" s="148">
        <v>5</v>
      </c>
      <c r="AL107" s="141">
        <v>5</v>
      </c>
      <c r="AM107" s="148">
        <v>4</v>
      </c>
      <c r="AN107" s="148">
        <v>5</v>
      </c>
      <c r="AO107" s="148">
        <v>4</v>
      </c>
      <c r="AP107" s="216">
        <f t="shared" si="11"/>
        <v>4.4347826086956523</v>
      </c>
      <c r="AQ107" s="148">
        <v>5</v>
      </c>
      <c r="AR107" s="141">
        <v>5</v>
      </c>
      <c r="AS107" s="141">
        <v>4</v>
      </c>
      <c r="AT107" s="141">
        <v>5</v>
      </c>
      <c r="AU107" s="141">
        <v>5</v>
      </c>
      <c r="AV107" s="148">
        <v>5</v>
      </c>
      <c r="AW107" s="141">
        <v>5</v>
      </c>
      <c r="AX107" s="141">
        <v>5</v>
      </c>
      <c r="AY107" s="141">
        <v>5</v>
      </c>
      <c r="AZ107" s="141">
        <v>4</v>
      </c>
      <c r="BA107" s="141">
        <v>5</v>
      </c>
      <c r="BB107" s="141">
        <v>4</v>
      </c>
      <c r="BC107" s="150">
        <v>5</v>
      </c>
      <c r="BD107" s="141">
        <v>5</v>
      </c>
      <c r="BE107" s="254">
        <f t="shared" ref="BE107:BE117" si="16">SUM(AQ107:BD107)/15</f>
        <v>4.4666666666666668</v>
      </c>
      <c r="BF107" s="258">
        <f t="shared" si="15"/>
        <v>4.5449275362318842</v>
      </c>
      <c r="BG107" s="258">
        <f t="shared" si="9"/>
        <v>90.898550724637687</v>
      </c>
    </row>
    <row r="108" spans="1:125" x14ac:dyDescent="0.35">
      <c r="A108" s="53">
        <v>81</v>
      </c>
      <c r="B108" s="87" t="s">
        <v>86</v>
      </c>
      <c r="C108" s="2">
        <v>5</v>
      </c>
      <c r="D108" s="2">
        <v>5</v>
      </c>
      <c r="E108" s="2">
        <v>5</v>
      </c>
      <c r="F108" s="2">
        <v>4</v>
      </c>
      <c r="G108" s="2">
        <v>5</v>
      </c>
      <c r="H108" s="16">
        <v>5</v>
      </c>
      <c r="I108" s="2">
        <v>5</v>
      </c>
      <c r="J108" s="2">
        <v>5</v>
      </c>
      <c r="K108" s="2">
        <v>4</v>
      </c>
      <c r="L108" s="3">
        <v>5</v>
      </c>
      <c r="M108" s="2">
        <v>5</v>
      </c>
      <c r="N108" s="2">
        <v>5</v>
      </c>
      <c r="O108" s="3">
        <v>5</v>
      </c>
      <c r="P108" s="16">
        <v>5</v>
      </c>
      <c r="Q108" s="16">
        <v>5</v>
      </c>
      <c r="R108" s="217">
        <f t="shared" si="10"/>
        <v>4.8666666666666663</v>
      </c>
      <c r="S108" s="2">
        <v>5</v>
      </c>
      <c r="T108" s="2">
        <v>4</v>
      </c>
      <c r="U108" s="2">
        <v>5</v>
      </c>
      <c r="V108" s="2">
        <v>5</v>
      </c>
      <c r="W108" s="2">
        <v>5</v>
      </c>
      <c r="X108" s="2">
        <v>5</v>
      </c>
      <c r="Y108" s="2">
        <v>5</v>
      </c>
      <c r="Z108" s="2">
        <v>5</v>
      </c>
      <c r="AA108" s="2">
        <v>5</v>
      </c>
      <c r="AB108" s="2">
        <v>5</v>
      </c>
      <c r="AC108" s="16">
        <v>5</v>
      </c>
      <c r="AD108" s="16">
        <v>4</v>
      </c>
      <c r="AE108" s="16">
        <v>5</v>
      </c>
      <c r="AF108" s="16">
        <v>5</v>
      </c>
      <c r="AG108" s="16">
        <v>4</v>
      </c>
      <c r="AH108" s="16">
        <v>4</v>
      </c>
      <c r="AI108" s="16">
        <v>4</v>
      </c>
      <c r="AJ108" s="16">
        <v>5</v>
      </c>
      <c r="AK108" s="16">
        <v>5</v>
      </c>
      <c r="AL108" s="2">
        <v>5</v>
      </c>
      <c r="AM108" s="16">
        <v>4</v>
      </c>
      <c r="AN108" s="16">
        <v>5</v>
      </c>
      <c r="AO108" s="16">
        <v>4</v>
      </c>
      <c r="AP108" s="217">
        <f t="shared" si="11"/>
        <v>4.6956521739130439</v>
      </c>
      <c r="AQ108" s="16">
        <v>4</v>
      </c>
      <c r="AR108" s="2">
        <v>4</v>
      </c>
      <c r="AS108" s="2">
        <v>4</v>
      </c>
      <c r="AT108" s="2">
        <v>4</v>
      </c>
      <c r="AU108" s="2">
        <v>5</v>
      </c>
      <c r="AV108" s="16">
        <v>5</v>
      </c>
      <c r="AW108" s="2">
        <v>5</v>
      </c>
      <c r="AX108" s="2">
        <v>5</v>
      </c>
      <c r="AY108" s="2">
        <v>5</v>
      </c>
      <c r="AZ108" s="2">
        <v>4</v>
      </c>
      <c r="BA108" s="2">
        <v>5</v>
      </c>
      <c r="BB108" s="2">
        <v>4</v>
      </c>
      <c r="BC108" s="12">
        <v>5</v>
      </c>
      <c r="BD108" s="2">
        <v>5</v>
      </c>
      <c r="BE108" s="255">
        <f t="shared" si="16"/>
        <v>4.2666666666666666</v>
      </c>
      <c r="BF108" s="258">
        <f t="shared" si="15"/>
        <v>4.609661835748792</v>
      </c>
      <c r="BG108" s="258">
        <f t="shared" si="9"/>
        <v>92.193236714975839</v>
      </c>
    </row>
    <row r="109" spans="1:125" x14ac:dyDescent="0.35">
      <c r="A109" s="53">
        <v>82</v>
      </c>
      <c r="B109" s="87" t="s">
        <v>87</v>
      </c>
      <c r="C109" s="2">
        <v>5</v>
      </c>
      <c r="D109" s="2">
        <v>5</v>
      </c>
      <c r="E109" s="2">
        <v>5</v>
      </c>
      <c r="F109" s="2">
        <v>4</v>
      </c>
      <c r="G109" s="2">
        <v>5</v>
      </c>
      <c r="H109" s="16">
        <v>5</v>
      </c>
      <c r="I109" s="2"/>
      <c r="J109" s="2">
        <v>5</v>
      </c>
      <c r="K109" s="2">
        <v>4</v>
      </c>
      <c r="L109" s="3">
        <v>5</v>
      </c>
      <c r="M109" s="2">
        <v>5</v>
      </c>
      <c r="N109" s="2">
        <v>5</v>
      </c>
      <c r="O109" s="3">
        <v>3</v>
      </c>
      <c r="P109" s="16">
        <v>3</v>
      </c>
      <c r="Q109" s="16">
        <v>5</v>
      </c>
      <c r="R109" s="217">
        <f t="shared" si="10"/>
        <v>4.2666666666666666</v>
      </c>
      <c r="S109" s="2">
        <v>5</v>
      </c>
      <c r="T109" s="2">
        <v>4</v>
      </c>
      <c r="U109" s="2">
        <v>5</v>
      </c>
      <c r="V109" s="2">
        <v>5</v>
      </c>
      <c r="W109" s="3">
        <v>4</v>
      </c>
      <c r="X109" s="2">
        <v>4</v>
      </c>
      <c r="Y109" s="2">
        <v>5</v>
      </c>
      <c r="Z109" s="2">
        <v>5</v>
      </c>
      <c r="AA109" s="2"/>
      <c r="AB109" s="2">
        <v>5</v>
      </c>
      <c r="AC109" s="16">
        <v>5</v>
      </c>
      <c r="AD109" s="16">
        <v>4</v>
      </c>
      <c r="AE109" s="16">
        <v>5</v>
      </c>
      <c r="AF109" s="16">
        <v>5</v>
      </c>
      <c r="AG109" s="16">
        <v>4</v>
      </c>
      <c r="AH109" s="16">
        <v>4</v>
      </c>
      <c r="AI109" s="16">
        <v>4</v>
      </c>
      <c r="AJ109" s="16">
        <v>5</v>
      </c>
      <c r="AK109" s="16">
        <v>5</v>
      </c>
      <c r="AL109" s="2">
        <v>5</v>
      </c>
      <c r="AM109" s="16">
        <v>4</v>
      </c>
      <c r="AN109" s="16">
        <v>5</v>
      </c>
      <c r="AO109" s="16">
        <v>4</v>
      </c>
      <c r="AP109" s="217">
        <f t="shared" si="11"/>
        <v>4.3913043478260869</v>
      </c>
      <c r="AQ109" s="16" t="s">
        <v>150</v>
      </c>
      <c r="AR109" s="2">
        <v>4</v>
      </c>
      <c r="AS109" s="2">
        <v>4</v>
      </c>
      <c r="AT109" s="3">
        <v>5</v>
      </c>
      <c r="AU109" s="2">
        <v>5</v>
      </c>
      <c r="AV109" s="16">
        <v>5</v>
      </c>
      <c r="AW109" s="2">
        <v>5</v>
      </c>
      <c r="AX109" s="2">
        <v>5</v>
      </c>
      <c r="AY109" s="2">
        <v>5</v>
      </c>
      <c r="AZ109" s="2">
        <v>4</v>
      </c>
      <c r="BA109" s="2">
        <v>4</v>
      </c>
      <c r="BB109" s="2">
        <v>4</v>
      </c>
      <c r="BC109" s="12">
        <v>4</v>
      </c>
      <c r="BD109" s="2">
        <v>5</v>
      </c>
      <c r="BE109" s="255">
        <f t="shared" si="16"/>
        <v>3.9333333333333331</v>
      </c>
      <c r="BF109" s="258">
        <f t="shared" si="15"/>
        <v>4.1971014492753627</v>
      </c>
      <c r="BG109" s="258">
        <f t="shared" si="9"/>
        <v>83.94202898550725</v>
      </c>
    </row>
    <row r="110" spans="1:125" x14ac:dyDescent="0.35">
      <c r="A110" s="53">
        <v>83</v>
      </c>
      <c r="B110" s="87" t="s">
        <v>94</v>
      </c>
      <c r="C110" s="2">
        <v>4</v>
      </c>
      <c r="D110" s="2">
        <v>5</v>
      </c>
      <c r="E110" s="2">
        <v>5</v>
      </c>
      <c r="F110" s="2">
        <v>5</v>
      </c>
      <c r="G110" s="2">
        <v>5</v>
      </c>
      <c r="H110" s="16">
        <v>4</v>
      </c>
      <c r="I110" s="2">
        <v>4</v>
      </c>
      <c r="J110" s="2">
        <v>5</v>
      </c>
      <c r="K110" s="2">
        <v>4</v>
      </c>
      <c r="L110" s="3">
        <v>5</v>
      </c>
      <c r="M110" s="2">
        <v>5</v>
      </c>
      <c r="N110" s="2">
        <v>5</v>
      </c>
      <c r="O110" s="3">
        <v>4</v>
      </c>
      <c r="P110" s="16">
        <v>4</v>
      </c>
      <c r="Q110" s="16">
        <v>5</v>
      </c>
      <c r="R110" s="217">
        <f t="shared" si="10"/>
        <v>4.5999999999999996</v>
      </c>
      <c r="S110" s="2">
        <v>4</v>
      </c>
      <c r="T110" s="2">
        <v>4</v>
      </c>
      <c r="U110" s="2">
        <v>4</v>
      </c>
      <c r="V110" s="2">
        <v>4</v>
      </c>
      <c r="W110" s="3">
        <v>4</v>
      </c>
      <c r="X110" s="2">
        <v>5</v>
      </c>
      <c r="Y110" s="2">
        <v>5</v>
      </c>
      <c r="Z110" s="2">
        <v>5</v>
      </c>
      <c r="AA110" s="2">
        <v>5</v>
      </c>
      <c r="AB110" s="2">
        <v>5</v>
      </c>
      <c r="AC110" s="16">
        <v>5</v>
      </c>
      <c r="AD110" s="16">
        <v>4</v>
      </c>
      <c r="AE110" s="16">
        <v>5</v>
      </c>
      <c r="AF110" s="16">
        <v>5</v>
      </c>
      <c r="AG110" s="16">
        <v>4</v>
      </c>
      <c r="AH110" s="16">
        <v>4</v>
      </c>
      <c r="AI110" s="16">
        <v>4</v>
      </c>
      <c r="AJ110" s="16">
        <v>5</v>
      </c>
      <c r="AK110" s="16">
        <v>5</v>
      </c>
      <c r="AL110" s="2">
        <v>5</v>
      </c>
      <c r="AM110" s="16">
        <v>3</v>
      </c>
      <c r="AN110" s="16">
        <v>5</v>
      </c>
      <c r="AO110" s="16">
        <v>4</v>
      </c>
      <c r="AP110" s="217">
        <f t="shared" si="11"/>
        <v>4.4782608695652177</v>
      </c>
      <c r="AQ110" s="16">
        <v>5</v>
      </c>
      <c r="AR110" s="2">
        <v>5</v>
      </c>
      <c r="AS110" s="2">
        <v>5</v>
      </c>
      <c r="AT110" s="3">
        <v>5</v>
      </c>
      <c r="AU110" s="2">
        <v>5</v>
      </c>
      <c r="AV110" s="16">
        <v>5</v>
      </c>
      <c r="AW110" s="2">
        <v>5</v>
      </c>
      <c r="AX110" s="2">
        <v>5</v>
      </c>
      <c r="AY110" s="2">
        <v>5</v>
      </c>
      <c r="AZ110" s="2">
        <v>4</v>
      </c>
      <c r="BA110" s="2">
        <v>4</v>
      </c>
      <c r="BB110" s="2">
        <v>5</v>
      </c>
      <c r="BC110" s="12">
        <v>4</v>
      </c>
      <c r="BD110" s="2">
        <v>5</v>
      </c>
      <c r="BE110" s="255">
        <f t="shared" si="16"/>
        <v>4.4666666666666668</v>
      </c>
      <c r="BF110" s="258">
        <f t="shared" si="15"/>
        <v>4.5149758454106275</v>
      </c>
      <c r="BG110" s="258">
        <f t="shared" si="9"/>
        <v>90.299516908212553</v>
      </c>
    </row>
    <row r="111" spans="1:125" x14ac:dyDescent="0.35">
      <c r="A111" s="53">
        <v>84</v>
      </c>
      <c r="B111" s="87" t="s">
        <v>93</v>
      </c>
      <c r="C111" s="2">
        <v>5</v>
      </c>
      <c r="D111" s="2">
        <v>5</v>
      </c>
      <c r="E111" s="2">
        <v>5</v>
      </c>
      <c r="F111" s="2">
        <v>5</v>
      </c>
      <c r="G111" s="2">
        <v>5</v>
      </c>
      <c r="H111" s="16">
        <v>5</v>
      </c>
      <c r="I111" s="2">
        <v>5</v>
      </c>
      <c r="J111" s="2">
        <v>5</v>
      </c>
      <c r="K111" s="2">
        <v>4</v>
      </c>
      <c r="L111" s="3">
        <v>4</v>
      </c>
      <c r="M111" s="2">
        <v>5</v>
      </c>
      <c r="N111" s="2">
        <v>5</v>
      </c>
      <c r="O111" s="3">
        <v>4</v>
      </c>
      <c r="P111" s="16">
        <v>4</v>
      </c>
      <c r="Q111" s="16">
        <v>5</v>
      </c>
      <c r="R111" s="217">
        <f t="shared" si="10"/>
        <v>4.7333333333333334</v>
      </c>
      <c r="S111" s="2">
        <v>5</v>
      </c>
      <c r="T111" s="2">
        <v>4</v>
      </c>
      <c r="U111" s="2">
        <v>5</v>
      </c>
      <c r="V111" s="2">
        <v>5</v>
      </c>
      <c r="W111" s="3">
        <v>5</v>
      </c>
      <c r="X111" s="2">
        <v>5</v>
      </c>
      <c r="Y111" s="2">
        <v>5</v>
      </c>
      <c r="Z111" s="2">
        <v>5</v>
      </c>
      <c r="AA111" s="2">
        <v>5</v>
      </c>
      <c r="AB111" s="2">
        <v>5</v>
      </c>
      <c r="AC111" s="16">
        <v>5</v>
      </c>
      <c r="AD111" s="16">
        <v>4</v>
      </c>
      <c r="AE111" s="16">
        <v>4</v>
      </c>
      <c r="AF111" s="16">
        <v>5</v>
      </c>
      <c r="AG111" s="16">
        <v>4</v>
      </c>
      <c r="AH111" s="16">
        <v>4</v>
      </c>
      <c r="AI111" s="16">
        <v>4</v>
      </c>
      <c r="AJ111" s="16">
        <v>5</v>
      </c>
      <c r="AK111" s="16">
        <v>5</v>
      </c>
      <c r="AL111" s="2">
        <v>5</v>
      </c>
      <c r="AM111" s="16">
        <v>4</v>
      </c>
      <c r="AN111" s="16">
        <v>5</v>
      </c>
      <c r="AO111" s="16">
        <v>4</v>
      </c>
      <c r="AP111" s="217">
        <f t="shared" si="11"/>
        <v>4.6521739130434785</v>
      </c>
      <c r="AQ111" s="16">
        <v>4</v>
      </c>
      <c r="AR111" s="2">
        <v>5</v>
      </c>
      <c r="AS111" s="2">
        <v>5</v>
      </c>
      <c r="AT111" s="3">
        <v>5</v>
      </c>
      <c r="AU111" s="2">
        <v>5</v>
      </c>
      <c r="AV111" s="16">
        <v>5</v>
      </c>
      <c r="AW111" s="2">
        <v>5</v>
      </c>
      <c r="AX111" s="2">
        <v>5</v>
      </c>
      <c r="AY111" s="2">
        <v>5</v>
      </c>
      <c r="AZ111" s="2">
        <v>4</v>
      </c>
      <c r="BA111" s="2">
        <v>5</v>
      </c>
      <c r="BB111" s="2">
        <v>4</v>
      </c>
      <c r="BC111" s="12">
        <v>5</v>
      </c>
      <c r="BD111" s="2">
        <v>5</v>
      </c>
      <c r="BE111" s="255">
        <f t="shared" si="16"/>
        <v>4.4666666666666668</v>
      </c>
      <c r="BF111" s="258">
        <f t="shared" si="15"/>
        <v>4.6173913043478256</v>
      </c>
      <c r="BG111" s="258">
        <f t="shared" si="9"/>
        <v>92.347826086956516</v>
      </c>
    </row>
    <row r="112" spans="1:125" x14ac:dyDescent="0.35">
      <c r="A112" s="53">
        <v>85</v>
      </c>
      <c r="B112" s="87" t="s">
        <v>88</v>
      </c>
      <c r="C112" s="2">
        <v>4</v>
      </c>
      <c r="D112" s="2">
        <v>5</v>
      </c>
      <c r="E112" s="2">
        <v>5</v>
      </c>
      <c r="F112" s="2">
        <v>5</v>
      </c>
      <c r="G112" s="2">
        <v>5</v>
      </c>
      <c r="H112" s="16">
        <v>4</v>
      </c>
      <c r="I112" s="2">
        <v>4</v>
      </c>
      <c r="J112" s="2">
        <v>5</v>
      </c>
      <c r="K112" s="2">
        <v>4</v>
      </c>
      <c r="L112" s="3">
        <v>4</v>
      </c>
      <c r="M112" s="2">
        <v>5</v>
      </c>
      <c r="N112" s="2"/>
      <c r="O112" s="3">
        <v>4</v>
      </c>
      <c r="P112" s="16">
        <v>4</v>
      </c>
      <c r="Q112" s="16">
        <v>5</v>
      </c>
      <c r="R112" s="217">
        <f t="shared" si="10"/>
        <v>4.2</v>
      </c>
      <c r="S112" s="2">
        <v>4</v>
      </c>
      <c r="T112" s="2">
        <v>4</v>
      </c>
      <c r="U112" s="2">
        <v>4</v>
      </c>
      <c r="V112" s="2">
        <v>4</v>
      </c>
      <c r="W112" s="3">
        <v>4</v>
      </c>
      <c r="X112" s="2">
        <v>5</v>
      </c>
      <c r="Y112" s="2">
        <v>5</v>
      </c>
      <c r="Z112" s="2">
        <v>5</v>
      </c>
      <c r="AA112" s="2">
        <v>5</v>
      </c>
      <c r="AB112" s="2">
        <v>5</v>
      </c>
      <c r="AC112" s="16">
        <v>5</v>
      </c>
      <c r="AD112" s="16">
        <v>4</v>
      </c>
      <c r="AE112" s="16">
        <v>4</v>
      </c>
      <c r="AF112" s="16">
        <v>5</v>
      </c>
      <c r="AG112" s="16">
        <v>4</v>
      </c>
      <c r="AH112" s="16">
        <v>4</v>
      </c>
      <c r="AI112" s="16">
        <v>4</v>
      </c>
      <c r="AJ112" s="16">
        <v>5</v>
      </c>
      <c r="AK112" s="16">
        <v>5</v>
      </c>
      <c r="AL112" s="2">
        <v>5</v>
      </c>
      <c r="AM112" s="16">
        <v>4</v>
      </c>
      <c r="AN112" s="16">
        <v>5</v>
      </c>
      <c r="AO112" s="16">
        <v>4</v>
      </c>
      <c r="AP112" s="217">
        <f t="shared" si="11"/>
        <v>4.4782608695652177</v>
      </c>
      <c r="AQ112" s="16">
        <v>4</v>
      </c>
      <c r="AR112" s="2">
        <v>4</v>
      </c>
      <c r="AS112" s="2">
        <v>5</v>
      </c>
      <c r="AT112" s="3">
        <v>5</v>
      </c>
      <c r="AU112" s="2">
        <v>5</v>
      </c>
      <c r="AV112" s="16">
        <v>5</v>
      </c>
      <c r="AW112" s="2">
        <v>5</v>
      </c>
      <c r="AX112" s="2">
        <v>5</v>
      </c>
      <c r="AY112" s="2">
        <v>5</v>
      </c>
      <c r="AZ112" s="2">
        <v>4</v>
      </c>
      <c r="BA112" s="2">
        <v>4</v>
      </c>
      <c r="BB112" s="2">
        <v>5</v>
      </c>
      <c r="BC112" s="12">
        <v>4</v>
      </c>
      <c r="BD112" s="2">
        <v>5</v>
      </c>
      <c r="BE112" s="255">
        <f t="shared" si="16"/>
        <v>4.333333333333333</v>
      </c>
      <c r="BF112" s="258">
        <f t="shared" si="15"/>
        <v>4.3371980676328503</v>
      </c>
      <c r="BG112" s="258">
        <f t="shared" si="9"/>
        <v>86.74396135265701</v>
      </c>
    </row>
    <row r="113" spans="1:142" x14ac:dyDescent="0.35">
      <c r="A113" s="53">
        <v>86</v>
      </c>
      <c r="B113" s="87" t="s">
        <v>95</v>
      </c>
      <c r="C113" s="2">
        <v>4</v>
      </c>
      <c r="D113" s="2">
        <v>5</v>
      </c>
      <c r="E113" s="2">
        <v>5</v>
      </c>
      <c r="F113" s="2">
        <v>5</v>
      </c>
      <c r="G113" s="2">
        <v>5</v>
      </c>
      <c r="H113" s="16">
        <v>5</v>
      </c>
      <c r="I113" s="2">
        <v>5</v>
      </c>
      <c r="J113" s="2">
        <v>5</v>
      </c>
      <c r="K113" s="2">
        <v>4</v>
      </c>
      <c r="L113" s="3">
        <v>4</v>
      </c>
      <c r="M113" s="2">
        <v>5</v>
      </c>
      <c r="N113" s="2">
        <v>5</v>
      </c>
      <c r="O113" s="3">
        <v>4</v>
      </c>
      <c r="P113" s="16">
        <v>4</v>
      </c>
      <c r="Q113" s="16">
        <v>5</v>
      </c>
      <c r="R113" s="217">
        <f t="shared" si="10"/>
        <v>4.666666666666667</v>
      </c>
      <c r="S113" s="2">
        <v>4</v>
      </c>
      <c r="T113" s="2">
        <v>4</v>
      </c>
      <c r="U113" s="2">
        <v>4</v>
      </c>
      <c r="V113" s="2">
        <v>4</v>
      </c>
      <c r="W113" s="3">
        <v>5</v>
      </c>
      <c r="X113" s="2">
        <v>4</v>
      </c>
      <c r="Y113" s="2">
        <v>5</v>
      </c>
      <c r="Z113" s="2">
        <v>0</v>
      </c>
      <c r="AA113" s="2">
        <v>0</v>
      </c>
      <c r="AB113" s="2">
        <v>5</v>
      </c>
      <c r="AC113" s="16">
        <v>5</v>
      </c>
      <c r="AD113" s="16">
        <v>4</v>
      </c>
      <c r="AE113" s="16">
        <v>4</v>
      </c>
      <c r="AF113" s="16">
        <v>5</v>
      </c>
      <c r="AG113" s="16">
        <v>5</v>
      </c>
      <c r="AH113" s="16">
        <v>5</v>
      </c>
      <c r="AI113" s="16">
        <v>4</v>
      </c>
      <c r="AJ113" s="16">
        <v>5</v>
      </c>
      <c r="AK113" s="16">
        <v>5</v>
      </c>
      <c r="AL113" s="2">
        <v>5</v>
      </c>
      <c r="AM113" s="16">
        <v>4</v>
      </c>
      <c r="AN113" s="16">
        <v>5</v>
      </c>
      <c r="AO113" s="16">
        <v>4</v>
      </c>
      <c r="AP113" s="217">
        <f t="shared" si="11"/>
        <v>4.1304347826086953</v>
      </c>
      <c r="AQ113" s="16">
        <v>4</v>
      </c>
      <c r="AR113" s="2">
        <v>4</v>
      </c>
      <c r="AS113" s="2">
        <v>5</v>
      </c>
      <c r="AT113" s="3">
        <v>5</v>
      </c>
      <c r="AU113" s="2">
        <v>5</v>
      </c>
      <c r="AV113" s="16">
        <v>5</v>
      </c>
      <c r="AW113" s="2">
        <v>5</v>
      </c>
      <c r="AX113" s="2">
        <v>5</v>
      </c>
      <c r="AY113" s="2">
        <v>5</v>
      </c>
      <c r="AZ113" s="2">
        <v>4</v>
      </c>
      <c r="BA113" s="2">
        <v>4</v>
      </c>
      <c r="BB113" s="2">
        <v>5</v>
      </c>
      <c r="BC113" s="12">
        <v>4</v>
      </c>
      <c r="BD113" s="2">
        <v>5</v>
      </c>
      <c r="BE113" s="255">
        <f t="shared" si="16"/>
        <v>4.333333333333333</v>
      </c>
      <c r="BF113" s="258">
        <f t="shared" si="15"/>
        <v>4.3768115942028984</v>
      </c>
      <c r="BG113" s="258">
        <f t="shared" si="9"/>
        <v>87.536231884057969</v>
      </c>
    </row>
    <row r="114" spans="1:142" x14ac:dyDescent="0.35">
      <c r="A114" s="53">
        <v>87</v>
      </c>
      <c r="B114" s="87" t="s">
        <v>96</v>
      </c>
      <c r="C114" s="2">
        <v>4</v>
      </c>
      <c r="D114" s="2">
        <v>5</v>
      </c>
      <c r="E114" s="2">
        <v>5</v>
      </c>
      <c r="F114" s="2">
        <v>5</v>
      </c>
      <c r="G114" s="2">
        <v>5</v>
      </c>
      <c r="H114" s="16">
        <v>5</v>
      </c>
      <c r="I114" s="2">
        <v>5</v>
      </c>
      <c r="J114" s="2">
        <v>5</v>
      </c>
      <c r="K114" s="2">
        <v>4</v>
      </c>
      <c r="L114" s="3">
        <v>4</v>
      </c>
      <c r="M114" s="2">
        <v>5</v>
      </c>
      <c r="N114" s="2">
        <v>5</v>
      </c>
      <c r="O114" s="3">
        <v>4</v>
      </c>
      <c r="P114" s="16">
        <v>4</v>
      </c>
      <c r="Q114" s="16">
        <v>5</v>
      </c>
      <c r="R114" s="217">
        <f t="shared" si="10"/>
        <v>4.666666666666667</v>
      </c>
      <c r="S114" s="2">
        <v>4</v>
      </c>
      <c r="T114" s="2">
        <v>4</v>
      </c>
      <c r="U114" s="2">
        <v>4</v>
      </c>
      <c r="V114" s="2">
        <v>4</v>
      </c>
      <c r="W114" s="3">
        <v>4</v>
      </c>
      <c r="X114" s="2">
        <v>4</v>
      </c>
      <c r="Y114" s="2">
        <v>5</v>
      </c>
      <c r="Z114" s="2">
        <v>0</v>
      </c>
      <c r="AA114" s="2">
        <v>0</v>
      </c>
      <c r="AB114" s="2">
        <v>5</v>
      </c>
      <c r="AC114" s="16">
        <v>5</v>
      </c>
      <c r="AD114" s="16">
        <v>4</v>
      </c>
      <c r="AE114" s="16">
        <v>4</v>
      </c>
      <c r="AF114" s="16">
        <v>4</v>
      </c>
      <c r="AG114" s="16">
        <v>4</v>
      </c>
      <c r="AH114" s="16">
        <v>4</v>
      </c>
      <c r="AI114" s="16">
        <v>4</v>
      </c>
      <c r="AJ114" s="16">
        <v>5</v>
      </c>
      <c r="AK114" s="16">
        <v>5</v>
      </c>
      <c r="AL114" s="2">
        <v>5</v>
      </c>
      <c r="AM114" s="16">
        <v>4</v>
      </c>
      <c r="AN114" s="16">
        <v>5</v>
      </c>
      <c r="AO114" s="16">
        <v>4</v>
      </c>
      <c r="AP114" s="217">
        <f t="shared" si="11"/>
        <v>3.9565217391304346</v>
      </c>
      <c r="AQ114" s="16">
        <v>5</v>
      </c>
      <c r="AR114" s="2">
        <v>4</v>
      </c>
      <c r="AS114" s="2">
        <v>5</v>
      </c>
      <c r="AT114" s="3">
        <v>5</v>
      </c>
      <c r="AU114" s="2">
        <v>5</v>
      </c>
      <c r="AV114" s="16">
        <v>5</v>
      </c>
      <c r="AW114" s="2">
        <v>5</v>
      </c>
      <c r="AX114" s="2">
        <v>5</v>
      </c>
      <c r="AY114" s="2">
        <v>5</v>
      </c>
      <c r="AZ114" s="2">
        <v>4</v>
      </c>
      <c r="BA114" s="2">
        <v>4</v>
      </c>
      <c r="BB114" s="2">
        <v>4</v>
      </c>
      <c r="BC114" s="12">
        <v>4</v>
      </c>
      <c r="BD114" s="2">
        <v>5</v>
      </c>
      <c r="BE114" s="255">
        <f t="shared" si="16"/>
        <v>4.333333333333333</v>
      </c>
      <c r="BF114" s="258">
        <f t="shared" si="15"/>
        <v>4.3188405797101446</v>
      </c>
      <c r="BG114" s="258">
        <f t="shared" si="9"/>
        <v>86.376811594202891</v>
      </c>
    </row>
    <row r="115" spans="1:142" x14ac:dyDescent="0.35">
      <c r="A115" s="53">
        <v>88</v>
      </c>
      <c r="B115" s="87" t="s">
        <v>89</v>
      </c>
      <c r="C115" s="20">
        <v>4</v>
      </c>
      <c r="D115" s="20">
        <v>5</v>
      </c>
      <c r="E115" s="20">
        <v>5</v>
      </c>
      <c r="F115" s="20">
        <v>5</v>
      </c>
      <c r="G115" s="20">
        <v>5</v>
      </c>
      <c r="H115" s="16">
        <v>4</v>
      </c>
      <c r="I115" s="20">
        <v>4</v>
      </c>
      <c r="J115" s="20">
        <v>5</v>
      </c>
      <c r="K115" s="20">
        <v>4</v>
      </c>
      <c r="L115" s="4">
        <v>5</v>
      </c>
      <c r="M115" s="20">
        <v>5</v>
      </c>
      <c r="N115" s="20">
        <v>5</v>
      </c>
      <c r="O115" s="4">
        <v>4</v>
      </c>
      <c r="P115" s="16">
        <v>4</v>
      </c>
      <c r="Q115" s="16">
        <v>5</v>
      </c>
      <c r="R115" s="217">
        <f t="shared" si="10"/>
        <v>4.5999999999999996</v>
      </c>
      <c r="S115" s="20">
        <v>4</v>
      </c>
      <c r="T115" s="20">
        <v>4</v>
      </c>
      <c r="U115" s="20">
        <v>4</v>
      </c>
      <c r="V115" s="20">
        <v>4</v>
      </c>
      <c r="W115" s="4">
        <v>4</v>
      </c>
      <c r="X115" s="2">
        <v>5</v>
      </c>
      <c r="Y115" s="20">
        <v>5</v>
      </c>
      <c r="Z115" s="20">
        <v>0</v>
      </c>
      <c r="AA115" s="20">
        <v>0</v>
      </c>
      <c r="AB115" s="2">
        <v>5</v>
      </c>
      <c r="AC115" s="16">
        <v>5</v>
      </c>
      <c r="AD115" s="16">
        <v>4</v>
      </c>
      <c r="AE115" s="16">
        <v>5</v>
      </c>
      <c r="AF115" s="16">
        <v>4</v>
      </c>
      <c r="AG115" s="16">
        <v>0</v>
      </c>
      <c r="AH115" s="16">
        <v>0</v>
      </c>
      <c r="AI115" s="16">
        <v>4</v>
      </c>
      <c r="AJ115" s="16">
        <v>5</v>
      </c>
      <c r="AK115" s="16">
        <v>5</v>
      </c>
      <c r="AL115" s="20">
        <v>5</v>
      </c>
      <c r="AM115" s="16">
        <v>4</v>
      </c>
      <c r="AN115" s="16">
        <v>5</v>
      </c>
      <c r="AO115" s="16">
        <v>4</v>
      </c>
      <c r="AP115" s="217">
        <f t="shared" si="11"/>
        <v>3.6956521739130435</v>
      </c>
      <c r="AQ115" s="16">
        <v>5</v>
      </c>
      <c r="AR115" s="2">
        <v>4</v>
      </c>
      <c r="AS115" s="20">
        <v>4</v>
      </c>
      <c r="AT115" s="4">
        <v>5</v>
      </c>
      <c r="AU115" s="20">
        <v>5</v>
      </c>
      <c r="AV115" s="16">
        <v>5</v>
      </c>
      <c r="AW115" s="20">
        <v>5</v>
      </c>
      <c r="AX115" s="2">
        <v>5</v>
      </c>
      <c r="AY115" s="2">
        <v>5</v>
      </c>
      <c r="AZ115" s="2">
        <v>4</v>
      </c>
      <c r="BA115" s="2">
        <v>4</v>
      </c>
      <c r="BB115" s="2">
        <v>4</v>
      </c>
      <c r="BC115" s="12">
        <v>4</v>
      </c>
      <c r="BD115" s="2">
        <v>5</v>
      </c>
      <c r="BE115" s="255">
        <f t="shared" si="16"/>
        <v>4.2666666666666666</v>
      </c>
      <c r="BF115" s="258">
        <f t="shared" si="15"/>
        <v>4.1874396135265703</v>
      </c>
      <c r="BG115" s="258">
        <f t="shared" si="9"/>
        <v>83.748792270531411</v>
      </c>
    </row>
    <row r="116" spans="1:142" x14ac:dyDescent="0.35">
      <c r="A116" s="53">
        <v>89</v>
      </c>
      <c r="B116" s="87" t="s">
        <v>92</v>
      </c>
      <c r="C116" s="20">
        <v>5</v>
      </c>
      <c r="D116" s="20">
        <v>5</v>
      </c>
      <c r="E116" s="20">
        <v>5</v>
      </c>
      <c r="F116" s="20">
        <v>5</v>
      </c>
      <c r="G116" s="20">
        <v>5</v>
      </c>
      <c r="H116" s="16">
        <v>5</v>
      </c>
      <c r="I116" s="20">
        <v>5</v>
      </c>
      <c r="J116" s="20">
        <v>5</v>
      </c>
      <c r="K116" s="20">
        <v>5</v>
      </c>
      <c r="L116" s="4">
        <v>5</v>
      </c>
      <c r="M116" s="20">
        <v>5</v>
      </c>
      <c r="N116" s="20">
        <v>5</v>
      </c>
      <c r="O116" s="4">
        <v>4</v>
      </c>
      <c r="P116" s="16">
        <v>5</v>
      </c>
      <c r="Q116" s="16">
        <v>5</v>
      </c>
      <c r="R116" s="217">
        <f t="shared" si="10"/>
        <v>4.9333333333333336</v>
      </c>
      <c r="S116" s="20">
        <v>5</v>
      </c>
      <c r="T116" s="20">
        <v>5</v>
      </c>
      <c r="U116" s="20">
        <v>5</v>
      </c>
      <c r="V116" s="20">
        <v>5</v>
      </c>
      <c r="W116" s="4">
        <v>4</v>
      </c>
      <c r="X116" s="2">
        <v>5</v>
      </c>
      <c r="Y116" s="20">
        <v>5</v>
      </c>
      <c r="Z116" s="20">
        <v>0</v>
      </c>
      <c r="AA116" s="20">
        <v>0</v>
      </c>
      <c r="AB116" s="2">
        <v>5</v>
      </c>
      <c r="AC116" s="16">
        <v>5</v>
      </c>
      <c r="AD116" s="16">
        <v>4</v>
      </c>
      <c r="AE116" s="16">
        <v>5</v>
      </c>
      <c r="AF116" s="16">
        <v>5</v>
      </c>
      <c r="AG116" s="16">
        <v>4</v>
      </c>
      <c r="AH116" s="16">
        <v>4</v>
      </c>
      <c r="AI116" s="16">
        <v>4</v>
      </c>
      <c r="AJ116" s="16">
        <v>5</v>
      </c>
      <c r="AK116" s="16">
        <v>5</v>
      </c>
      <c r="AL116" s="20">
        <v>5</v>
      </c>
      <c r="AM116" s="16">
        <v>4</v>
      </c>
      <c r="AN116" s="16">
        <v>5</v>
      </c>
      <c r="AO116" s="16">
        <v>5</v>
      </c>
      <c r="AP116" s="217">
        <f t="shared" si="11"/>
        <v>4.3043478260869561</v>
      </c>
      <c r="AQ116" s="16">
        <v>5</v>
      </c>
      <c r="AR116" s="20">
        <v>5</v>
      </c>
      <c r="AS116" s="20">
        <v>5</v>
      </c>
      <c r="AT116" s="4">
        <v>5</v>
      </c>
      <c r="AU116" s="20">
        <v>5</v>
      </c>
      <c r="AV116" s="16">
        <v>5</v>
      </c>
      <c r="AW116" s="20">
        <v>5</v>
      </c>
      <c r="AX116" s="2">
        <v>5</v>
      </c>
      <c r="AY116" s="2">
        <v>5</v>
      </c>
      <c r="AZ116" s="2">
        <v>4</v>
      </c>
      <c r="BA116" s="2">
        <v>5</v>
      </c>
      <c r="BB116" s="2">
        <v>5</v>
      </c>
      <c r="BC116" s="12">
        <v>5</v>
      </c>
      <c r="BD116" s="2">
        <v>5</v>
      </c>
      <c r="BE116" s="255">
        <f t="shared" si="16"/>
        <v>4.5999999999999996</v>
      </c>
      <c r="BF116" s="258">
        <f t="shared" si="15"/>
        <v>4.6125603864734304</v>
      </c>
      <c r="BG116" s="258">
        <f t="shared" si="9"/>
        <v>92.251207729468604</v>
      </c>
    </row>
    <row r="117" spans="1:142" x14ac:dyDescent="0.35">
      <c r="A117" s="53">
        <v>90</v>
      </c>
      <c r="B117" s="151" t="s">
        <v>91</v>
      </c>
      <c r="C117" s="186">
        <v>5</v>
      </c>
      <c r="D117" s="186">
        <v>5</v>
      </c>
      <c r="E117" s="186">
        <v>5</v>
      </c>
      <c r="F117" s="186">
        <v>5</v>
      </c>
      <c r="G117" s="186">
        <v>5</v>
      </c>
      <c r="H117" s="142">
        <v>5</v>
      </c>
      <c r="I117" s="186">
        <v>5</v>
      </c>
      <c r="J117" s="186">
        <v>5</v>
      </c>
      <c r="K117" s="186">
        <v>5</v>
      </c>
      <c r="L117" s="187">
        <v>4</v>
      </c>
      <c r="M117" s="186">
        <v>5</v>
      </c>
      <c r="N117" s="186">
        <v>5</v>
      </c>
      <c r="O117" s="187">
        <v>4</v>
      </c>
      <c r="P117" s="142">
        <v>5</v>
      </c>
      <c r="Q117" s="142">
        <v>5</v>
      </c>
      <c r="R117" s="218">
        <f t="shared" si="10"/>
        <v>4.8666666666666663</v>
      </c>
      <c r="S117" s="186">
        <v>5</v>
      </c>
      <c r="T117" s="186">
        <v>5</v>
      </c>
      <c r="U117" s="186">
        <v>5</v>
      </c>
      <c r="V117" s="186">
        <v>5</v>
      </c>
      <c r="W117" s="187">
        <v>4</v>
      </c>
      <c r="X117" s="140">
        <v>5</v>
      </c>
      <c r="Y117" s="186">
        <v>5</v>
      </c>
      <c r="Z117" s="186"/>
      <c r="AA117" s="186">
        <v>0</v>
      </c>
      <c r="AB117" s="140">
        <v>5</v>
      </c>
      <c r="AC117" s="142">
        <v>5</v>
      </c>
      <c r="AD117" s="142">
        <v>4</v>
      </c>
      <c r="AE117" s="142">
        <v>4</v>
      </c>
      <c r="AF117" s="142">
        <v>5</v>
      </c>
      <c r="AG117" s="142">
        <v>5</v>
      </c>
      <c r="AH117" s="142">
        <v>4</v>
      </c>
      <c r="AI117" s="142">
        <v>4</v>
      </c>
      <c r="AJ117" s="142">
        <v>5</v>
      </c>
      <c r="AK117" s="142">
        <v>5</v>
      </c>
      <c r="AL117" s="186">
        <v>5</v>
      </c>
      <c r="AM117" s="142">
        <v>3</v>
      </c>
      <c r="AN117" s="142">
        <v>5</v>
      </c>
      <c r="AO117" s="142">
        <v>5</v>
      </c>
      <c r="AP117" s="218">
        <f t="shared" si="11"/>
        <v>4.2608695652173916</v>
      </c>
      <c r="AQ117" s="142">
        <v>5</v>
      </c>
      <c r="AR117" s="186">
        <v>5</v>
      </c>
      <c r="AS117" s="186">
        <v>5</v>
      </c>
      <c r="AT117" s="187">
        <v>4</v>
      </c>
      <c r="AU117" s="186">
        <v>5</v>
      </c>
      <c r="AV117" s="142">
        <v>5</v>
      </c>
      <c r="AW117" s="186">
        <v>5</v>
      </c>
      <c r="AX117" s="140">
        <v>5</v>
      </c>
      <c r="AY117" s="140">
        <v>5</v>
      </c>
      <c r="AZ117" s="140">
        <v>4</v>
      </c>
      <c r="BA117" s="140">
        <v>5</v>
      </c>
      <c r="BB117" s="140">
        <v>5</v>
      </c>
      <c r="BC117" s="172">
        <v>5</v>
      </c>
      <c r="BD117" s="140">
        <v>5</v>
      </c>
      <c r="BE117" s="256">
        <f t="shared" si="16"/>
        <v>4.5333333333333332</v>
      </c>
      <c r="BF117" s="258">
        <f t="shared" si="15"/>
        <v>4.5536231884057967</v>
      </c>
      <c r="BG117" s="258">
        <f t="shared" si="9"/>
        <v>91.072463768115938</v>
      </c>
    </row>
    <row r="118" spans="1:142" s="202" customFormat="1" ht="26.5" x14ac:dyDescent="0.35">
      <c r="A118" s="88"/>
      <c r="B118" s="88" t="s">
        <v>97</v>
      </c>
      <c r="C118" s="129"/>
      <c r="D118" s="129"/>
      <c r="E118" s="129"/>
      <c r="F118" s="198"/>
      <c r="G118" s="129"/>
      <c r="H118" s="45"/>
      <c r="I118" s="129"/>
      <c r="J118" s="129"/>
      <c r="K118" s="129"/>
      <c r="L118" s="168"/>
      <c r="M118" s="129"/>
      <c r="N118" s="129"/>
      <c r="O118" s="168"/>
      <c r="P118" s="45"/>
      <c r="Q118" s="45"/>
      <c r="R118" s="45"/>
      <c r="S118" s="129"/>
      <c r="T118" s="129"/>
      <c r="U118" s="129"/>
      <c r="V118" s="129"/>
      <c r="W118" s="72"/>
      <c r="X118" s="72"/>
      <c r="Y118" s="129"/>
      <c r="Z118" s="129"/>
      <c r="AA118" s="129"/>
      <c r="AB118" s="129"/>
      <c r="AC118" s="45"/>
      <c r="AD118" s="45"/>
      <c r="AE118" s="45"/>
      <c r="AF118" s="45"/>
      <c r="AG118" s="45"/>
      <c r="AH118" s="45"/>
      <c r="AI118" s="45"/>
      <c r="AJ118" s="45"/>
      <c r="AK118" s="45"/>
      <c r="AL118" s="129"/>
      <c r="AM118" s="45"/>
      <c r="AN118" s="45"/>
      <c r="AO118" s="45"/>
      <c r="AP118" s="45"/>
      <c r="AQ118" s="45"/>
      <c r="AR118" s="198"/>
      <c r="AS118" s="198"/>
      <c r="AT118" s="72"/>
      <c r="AU118" s="129"/>
      <c r="AV118" s="45"/>
      <c r="AW118" s="129"/>
      <c r="AX118" s="72"/>
      <c r="AY118" s="129"/>
      <c r="AZ118" s="129"/>
      <c r="BA118" s="129"/>
      <c r="BB118" s="129"/>
      <c r="BC118" s="129"/>
      <c r="BD118" s="129"/>
      <c r="BE118" s="129"/>
      <c r="BF118" s="129"/>
      <c r="BG118" s="129"/>
      <c r="BH118" s="200"/>
      <c r="BI118" s="200"/>
      <c r="BJ118" s="200"/>
      <c r="BK118" s="200"/>
      <c r="BL118" s="200"/>
      <c r="BM118" s="200"/>
      <c r="BN118" s="200"/>
      <c r="BO118" s="200"/>
      <c r="BP118" s="200"/>
      <c r="BQ118" s="200"/>
      <c r="BR118" s="200"/>
      <c r="BS118" s="200"/>
      <c r="BT118" s="200"/>
      <c r="BU118" s="200"/>
      <c r="BV118" s="200"/>
      <c r="BW118" s="200"/>
      <c r="BX118" s="200"/>
      <c r="BY118" s="200"/>
      <c r="BZ118" s="200"/>
      <c r="CA118" s="200"/>
      <c r="CB118" s="200"/>
      <c r="CC118" s="200"/>
      <c r="CD118" s="200"/>
      <c r="CE118" s="200"/>
      <c r="CF118" s="200"/>
      <c r="CG118" s="200"/>
      <c r="CH118" s="200"/>
      <c r="CI118" s="200"/>
      <c r="CJ118" s="200"/>
      <c r="CK118" s="200"/>
      <c r="CL118" s="200"/>
      <c r="CM118" s="200"/>
      <c r="CN118" s="200"/>
      <c r="CO118" s="200"/>
      <c r="CP118" s="200"/>
      <c r="CQ118" s="200"/>
      <c r="CR118" s="200"/>
      <c r="CS118" s="200"/>
      <c r="CT118" s="200"/>
      <c r="CU118" s="200"/>
      <c r="CV118" s="200"/>
      <c r="CW118" s="200"/>
      <c r="CX118" s="200"/>
      <c r="CY118" s="200"/>
      <c r="CZ118" s="200"/>
      <c r="DA118" s="200"/>
      <c r="DB118" s="200"/>
      <c r="DC118" s="200"/>
      <c r="DD118" s="200"/>
      <c r="DE118" s="200"/>
      <c r="DF118" s="200"/>
      <c r="DG118" s="200"/>
      <c r="DH118" s="200"/>
      <c r="DI118" s="200"/>
      <c r="DJ118" s="200"/>
      <c r="DK118" s="200"/>
      <c r="DL118" s="200"/>
      <c r="DM118" s="200"/>
      <c r="DN118" s="200"/>
      <c r="DO118" s="200"/>
      <c r="DP118" s="200"/>
      <c r="DQ118" s="200"/>
      <c r="DR118" s="200"/>
      <c r="DS118" s="200"/>
      <c r="DT118" s="200"/>
      <c r="DU118" s="200"/>
      <c r="DV118" s="200"/>
      <c r="DW118" s="200"/>
      <c r="DX118" s="200"/>
      <c r="DY118" s="200"/>
      <c r="DZ118" s="200"/>
      <c r="EA118" s="200"/>
      <c r="EB118" s="200"/>
      <c r="EC118" s="200"/>
      <c r="ED118" s="200"/>
      <c r="EE118" s="200"/>
      <c r="EF118" s="200"/>
      <c r="EG118" s="200"/>
      <c r="EH118" s="200"/>
      <c r="EI118" s="200"/>
      <c r="EJ118" s="200"/>
      <c r="EK118" s="200"/>
      <c r="EL118" s="200"/>
    </row>
    <row r="119" spans="1:142" ht="26.25" customHeight="1" x14ac:dyDescent="0.35">
      <c r="A119" s="53">
        <v>91</v>
      </c>
      <c r="B119" s="199" t="s">
        <v>98</v>
      </c>
      <c r="C119" s="141">
        <v>5</v>
      </c>
      <c r="D119" s="141">
        <v>5</v>
      </c>
      <c r="E119" s="141">
        <v>5</v>
      </c>
      <c r="F119" s="141">
        <v>4</v>
      </c>
      <c r="G119" s="141">
        <v>5</v>
      </c>
      <c r="H119" s="148">
        <v>5</v>
      </c>
      <c r="I119" s="141">
        <v>5</v>
      </c>
      <c r="J119" s="141">
        <v>5</v>
      </c>
      <c r="K119" s="141">
        <v>4</v>
      </c>
      <c r="L119" s="178">
        <v>5</v>
      </c>
      <c r="M119" s="141">
        <v>5</v>
      </c>
      <c r="N119" s="141">
        <v>5</v>
      </c>
      <c r="O119" s="178">
        <v>5</v>
      </c>
      <c r="P119" s="148">
        <v>5</v>
      </c>
      <c r="Q119" s="148">
        <v>5</v>
      </c>
      <c r="R119" s="216">
        <f t="shared" si="10"/>
        <v>4.8666666666666663</v>
      </c>
      <c r="S119" s="141">
        <v>5</v>
      </c>
      <c r="T119" s="141">
        <v>5</v>
      </c>
      <c r="U119" s="141">
        <v>5</v>
      </c>
      <c r="V119" s="141">
        <v>5</v>
      </c>
      <c r="W119" s="141">
        <v>4</v>
      </c>
      <c r="X119" s="141">
        <v>5</v>
      </c>
      <c r="Y119" s="141">
        <v>5</v>
      </c>
      <c r="Z119" s="141">
        <v>5</v>
      </c>
      <c r="AA119" s="141">
        <v>5</v>
      </c>
      <c r="AB119" s="141">
        <v>5</v>
      </c>
      <c r="AC119" s="148">
        <v>5</v>
      </c>
      <c r="AD119" s="148">
        <v>4</v>
      </c>
      <c r="AE119" s="148">
        <v>5</v>
      </c>
      <c r="AF119" s="148">
        <v>5</v>
      </c>
      <c r="AG119" s="148">
        <v>5</v>
      </c>
      <c r="AH119" s="148">
        <v>5</v>
      </c>
      <c r="AI119" s="148">
        <v>4</v>
      </c>
      <c r="AJ119" s="148">
        <v>5</v>
      </c>
      <c r="AK119" s="148">
        <v>5</v>
      </c>
      <c r="AL119" s="141">
        <v>5</v>
      </c>
      <c r="AM119" s="148">
        <v>5</v>
      </c>
      <c r="AN119" s="148">
        <v>5</v>
      </c>
      <c r="AO119" s="148">
        <v>4</v>
      </c>
      <c r="AP119" s="216">
        <f t="shared" si="11"/>
        <v>4.8260869565217392</v>
      </c>
      <c r="AQ119" s="148">
        <v>5</v>
      </c>
      <c r="AR119" s="141">
        <v>4</v>
      </c>
      <c r="AS119" s="141">
        <v>4</v>
      </c>
      <c r="AT119" s="141">
        <v>5</v>
      </c>
      <c r="AU119" s="141">
        <v>5</v>
      </c>
      <c r="AV119" s="148">
        <v>5</v>
      </c>
      <c r="AW119" s="141">
        <v>5</v>
      </c>
      <c r="AX119" s="141">
        <v>5</v>
      </c>
      <c r="AY119" s="141">
        <v>5</v>
      </c>
      <c r="AZ119" s="141">
        <v>4</v>
      </c>
      <c r="BA119" s="141">
        <v>5</v>
      </c>
      <c r="BB119" s="141">
        <v>5</v>
      </c>
      <c r="BC119" s="150">
        <v>5</v>
      </c>
      <c r="BD119" s="141">
        <v>5</v>
      </c>
      <c r="BE119" s="254">
        <f t="shared" ref="BE119:BE131" si="17">SUM(AQ119:BD119)/15</f>
        <v>4.4666666666666668</v>
      </c>
      <c r="BF119" s="258">
        <f t="shared" si="15"/>
        <v>4.7198067632850238</v>
      </c>
      <c r="BG119" s="258">
        <f t="shared" si="9"/>
        <v>94.39613526570048</v>
      </c>
    </row>
    <row r="120" spans="1:142" x14ac:dyDescent="0.35">
      <c r="A120" s="53">
        <v>92</v>
      </c>
      <c r="B120" s="87" t="s">
        <v>99</v>
      </c>
      <c r="C120" s="2">
        <v>5</v>
      </c>
      <c r="D120" s="2">
        <v>5</v>
      </c>
      <c r="E120" s="2">
        <v>5</v>
      </c>
      <c r="F120" s="2">
        <v>5</v>
      </c>
      <c r="G120" s="2">
        <v>5</v>
      </c>
      <c r="H120" s="16">
        <v>5</v>
      </c>
      <c r="I120" s="2">
        <v>5</v>
      </c>
      <c r="J120" s="2">
        <v>5</v>
      </c>
      <c r="K120" s="2">
        <v>5</v>
      </c>
      <c r="L120" s="3">
        <v>5</v>
      </c>
      <c r="M120" s="2">
        <v>5</v>
      </c>
      <c r="N120" s="2">
        <v>5</v>
      </c>
      <c r="O120" s="3">
        <v>5</v>
      </c>
      <c r="P120" s="16">
        <v>5</v>
      </c>
      <c r="Q120" s="16">
        <v>5</v>
      </c>
      <c r="R120" s="217">
        <f t="shared" si="10"/>
        <v>5</v>
      </c>
      <c r="S120" s="2">
        <v>5</v>
      </c>
      <c r="T120" s="2">
        <v>5</v>
      </c>
      <c r="U120" s="2">
        <v>5</v>
      </c>
      <c r="V120" s="2">
        <v>5</v>
      </c>
      <c r="W120" s="3">
        <v>5</v>
      </c>
      <c r="X120" s="2">
        <v>5</v>
      </c>
      <c r="Y120" s="2">
        <v>5</v>
      </c>
      <c r="Z120" s="2">
        <v>5</v>
      </c>
      <c r="AA120" s="2">
        <v>5</v>
      </c>
      <c r="AB120" s="2">
        <v>5</v>
      </c>
      <c r="AC120" s="16">
        <v>5</v>
      </c>
      <c r="AD120" s="16">
        <v>4</v>
      </c>
      <c r="AE120" s="16">
        <v>5</v>
      </c>
      <c r="AF120" s="16">
        <v>5</v>
      </c>
      <c r="AG120" s="16">
        <v>5</v>
      </c>
      <c r="AH120" s="16">
        <v>5</v>
      </c>
      <c r="AI120" s="16">
        <v>4</v>
      </c>
      <c r="AJ120" s="16">
        <v>5</v>
      </c>
      <c r="AK120" s="16">
        <v>5</v>
      </c>
      <c r="AL120" s="2">
        <v>5</v>
      </c>
      <c r="AM120" s="16">
        <v>5</v>
      </c>
      <c r="AN120" s="16">
        <v>5</v>
      </c>
      <c r="AO120" s="16">
        <v>5</v>
      </c>
      <c r="AP120" s="217">
        <f t="shared" si="11"/>
        <v>4.9130434782608692</v>
      </c>
      <c r="AQ120" s="16">
        <v>5</v>
      </c>
      <c r="AR120" s="2">
        <v>5</v>
      </c>
      <c r="AS120" s="2">
        <v>5</v>
      </c>
      <c r="AT120" s="3">
        <v>5</v>
      </c>
      <c r="AU120" s="2">
        <v>5</v>
      </c>
      <c r="AV120" s="16">
        <v>5</v>
      </c>
      <c r="AW120" s="2">
        <v>5</v>
      </c>
      <c r="AX120" s="2">
        <v>5</v>
      </c>
      <c r="AY120" s="2">
        <v>5</v>
      </c>
      <c r="AZ120" s="2">
        <v>4</v>
      </c>
      <c r="BA120" s="2">
        <v>4</v>
      </c>
      <c r="BB120" s="2">
        <v>4</v>
      </c>
      <c r="BC120" s="12">
        <v>4</v>
      </c>
      <c r="BD120" s="2">
        <v>5</v>
      </c>
      <c r="BE120" s="255">
        <f t="shared" si="17"/>
        <v>4.4000000000000004</v>
      </c>
      <c r="BF120" s="258">
        <f t="shared" si="15"/>
        <v>4.7710144927536229</v>
      </c>
      <c r="BG120" s="258">
        <f t="shared" si="9"/>
        <v>95.420289855072468</v>
      </c>
    </row>
    <row r="121" spans="1:142" ht="26.5" x14ac:dyDescent="0.35">
      <c r="A121" s="53">
        <v>93</v>
      </c>
      <c r="B121" s="10" t="s">
        <v>100</v>
      </c>
      <c r="C121" s="2">
        <v>5</v>
      </c>
      <c r="D121" s="2">
        <v>5</v>
      </c>
      <c r="E121" s="2">
        <v>5</v>
      </c>
      <c r="F121" s="2">
        <v>5</v>
      </c>
      <c r="G121" s="2">
        <v>5</v>
      </c>
      <c r="H121" s="16">
        <v>4</v>
      </c>
      <c r="I121" s="2">
        <v>4</v>
      </c>
      <c r="J121" s="2">
        <v>5</v>
      </c>
      <c r="K121" s="2">
        <v>4</v>
      </c>
      <c r="L121" s="3">
        <v>5</v>
      </c>
      <c r="M121" s="2">
        <v>5</v>
      </c>
      <c r="N121" s="2">
        <v>5</v>
      </c>
      <c r="O121" s="3">
        <v>5</v>
      </c>
      <c r="P121" s="16">
        <v>5</v>
      </c>
      <c r="Q121" s="16">
        <v>5</v>
      </c>
      <c r="R121" s="217">
        <f t="shared" si="10"/>
        <v>4.8</v>
      </c>
      <c r="S121" s="2">
        <v>5</v>
      </c>
      <c r="T121" s="2">
        <v>5</v>
      </c>
      <c r="U121" s="2">
        <v>5</v>
      </c>
      <c r="V121" s="2">
        <v>5</v>
      </c>
      <c r="W121" s="2">
        <v>5</v>
      </c>
      <c r="X121" s="2">
        <v>5</v>
      </c>
      <c r="Y121" s="2">
        <v>5</v>
      </c>
      <c r="Z121" s="2">
        <v>5</v>
      </c>
      <c r="AA121" s="2">
        <v>5</v>
      </c>
      <c r="AB121" s="2">
        <v>5</v>
      </c>
      <c r="AC121" s="16">
        <v>5</v>
      </c>
      <c r="AD121" s="16">
        <v>4</v>
      </c>
      <c r="AE121" s="16">
        <v>5</v>
      </c>
      <c r="AF121" s="16">
        <v>4</v>
      </c>
      <c r="AG121" s="16">
        <v>5</v>
      </c>
      <c r="AH121" s="16">
        <v>5</v>
      </c>
      <c r="AI121" s="16">
        <v>4</v>
      </c>
      <c r="AJ121" s="16">
        <v>5</v>
      </c>
      <c r="AK121" s="16">
        <v>5</v>
      </c>
      <c r="AL121" s="2">
        <v>5</v>
      </c>
      <c r="AM121" s="16">
        <v>4</v>
      </c>
      <c r="AN121" s="16">
        <v>5</v>
      </c>
      <c r="AO121" s="16">
        <v>4</v>
      </c>
      <c r="AP121" s="217">
        <f t="shared" si="11"/>
        <v>4.7826086956521738</v>
      </c>
      <c r="AQ121" s="16">
        <v>5</v>
      </c>
      <c r="AR121" s="2">
        <v>4</v>
      </c>
      <c r="AS121" s="2">
        <v>5</v>
      </c>
      <c r="AT121" s="2">
        <v>5</v>
      </c>
      <c r="AU121" s="2">
        <v>5</v>
      </c>
      <c r="AV121" s="16">
        <v>5</v>
      </c>
      <c r="AW121" s="2">
        <v>5</v>
      </c>
      <c r="AX121" s="2">
        <v>5</v>
      </c>
      <c r="AY121" s="2">
        <v>5</v>
      </c>
      <c r="AZ121" s="2">
        <v>4</v>
      </c>
      <c r="BA121" s="2">
        <v>5</v>
      </c>
      <c r="BB121" s="2">
        <v>5</v>
      </c>
      <c r="BC121" s="12">
        <v>5</v>
      </c>
      <c r="BD121" s="2">
        <v>5</v>
      </c>
      <c r="BE121" s="255">
        <f t="shared" si="17"/>
        <v>4.5333333333333332</v>
      </c>
      <c r="BF121" s="258">
        <f t="shared" si="15"/>
        <v>4.7053140096618353</v>
      </c>
      <c r="BG121" s="258">
        <f t="shared" si="9"/>
        <v>94.106280193236699</v>
      </c>
    </row>
    <row r="122" spans="1:142" x14ac:dyDescent="0.35">
      <c r="A122" s="53">
        <v>94</v>
      </c>
      <c r="B122" s="87" t="s">
        <v>101</v>
      </c>
      <c r="C122" s="2">
        <v>5</v>
      </c>
      <c r="D122" s="2">
        <v>5</v>
      </c>
      <c r="E122" s="2">
        <v>5</v>
      </c>
      <c r="F122" s="2">
        <v>5</v>
      </c>
      <c r="G122" s="2">
        <v>5</v>
      </c>
      <c r="H122" s="16">
        <v>5</v>
      </c>
      <c r="I122" s="2">
        <v>5</v>
      </c>
      <c r="J122" s="2">
        <v>5</v>
      </c>
      <c r="K122" s="2">
        <v>4</v>
      </c>
      <c r="L122" s="3">
        <v>5</v>
      </c>
      <c r="M122" s="2">
        <v>5</v>
      </c>
      <c r="N122" s="2">
        <v>5</v>
      </c>
      <c r="O122" s="3">
        <v>5</v>
      </c>
      <c r="P122" s="16">
        <v>5</v>
      </c>
      <c r="Q122" s="16">
        <v>5</v>
      </c>
      <c r="R122" s="217">
        <f t="shared" si="10"/>
        <v>4.9333333333333336</v>
      </c>
      <c r="S122" s="2">
        <v>5</v>
      </c>
      <c r="T122" s="2">
        <v>5</v>
      </c>
      <c r="U122" s="2">
        <v>5</v>
      </c>
      <c r="V122" s="2">
        <v>5</v>
      </c>
      <c r="W122" s="3">
        <v>5</v>
      </c>
      <c r="X122" s="2">
        <v>5</v>
      </c>
      <c r="Y122" s="2">
        <v>5</v>
      </c>
      <c r="Z122" s="2">
        <v>5</v>
      </c>
      <c r="AA122" s="2">
        <v>5</v>
      </c>
      <c r="AB122" s="2">
        <v>5</v>
      </c>
      <c r="AC122" s="16">
        <v>5</v>
      </c>
      <c r="AD122" s="16">
        <v>4</v>
      </c>
      <c r="AE122" s="16">
        <v>5</v>
      </c>
      <c r="AF122" s="16">
        <v>5</v>
      </c>
      <c r="AG122" s="16">
        <v>5</v>
      </c>
      <c r="AH122" s="16">
        <v>5</v>
      </c>
      <c r="AI122" s="16">
        <v>4</v>
      </c>
      <c r="AJ122" s="16">
        <v>5</v>
      </c>
      <c r="AK122" s="16">
        <v>5</v>
      </c>
      <c r="AL122" s="2">
        <v>5</v>
      </c>
      <c r="AM122" s="16">
        <v>4</v>
      </c>
      <c r="AN122" s="16">
        <v>5</v>
      </c>
      <c r="AO122" s="16">
        <v>4</v>
      </c>
      <c r="AP122" s="217">
        <f t="shared" si="11"/>
        <v>4.8260869565217392</v>
      </c>
      <c r="AQ122" s="16">
        <v>4</v>
      </c>
      <c r="AR122" s="2">
        <v>5</v>
      </c>
      <c r="AS122" s="2">
        <v>5</v>
      </c>
      <c r="AT122" s="3">
        <v>5</v>
      </c>
      <c r="AU122" s="2">
        <v>5</v>
      </c>
      <c r="AV122" s="16">
        <v>5</v>
      </c>
      <c r="AW122" s="2">
        <v>5</v>
      </c>
      <c r="AX122" s="2">
        <v>5</v>
      </c>
      <c r="AY122" s="2">
        <v>5</v>
      </c>
      <c r="AZ122" s="2">
        <v>4</v>
      </c>
      <c r="BA122" s="2">
        <v>5</v>
      </c>
      <c r="BB122" s="2">
        <v>5</v>
      </c>
      <c r="BC122" s="12">
        <v>5</v>
      </c>
      <c r="BD122" s="2">
        <v>5</v>
      </c>
      <c r="BE122" s="255">
        <f t="shared" si="17"/>
        <v>4.5333333333333332</v>
      </c>
      <c r="BF122" s="258">
        <f t="shared" si="15"/>
        <v>4.7642512077294681</v>
      </c>
      <c r="BG122" s="258">
        <f t="shared" si="9"/>
        <v>95.285024154589365</v>
      </c>
    </row>
    <row r="123" spans="1:142" x14ac:dyDescent="0.35">
      <c r="A123" s="53">
        <v>95</v>
      </c>
      <c r="B123" s="87" t="s">
        <v>102</v>
      </c>
      <c r="C123" s="2">
        <v>5</v>
      </c>
      <c r="D123" s="2">
        <v>5</v>
      </c>
      <c r="E123" s="2">
        <v>5</v>
      </c>
      <c r="F123" s="2">
        <v>5</v>
      </c>
      <c r="G123" s="2">
        <v>5</v>
      </c>
      <c r="H123" s="16">
        <v>5</v>
      </c>
      <c r="I123" s="2">
        <v>5</v>
      </c>
      <c r="J123" s="2">
        <v>5</v>
      </c>
      <c r="K123" s="2">
        <v>4</v>
      </c>
      <c r="L123" s="3">
        <v>4</v>
      </c>
      <c r="M123" s="2">
        <v>4</v>
      </c>
      <c r="N123" s="2">
        <v>5</v>
      </c>
      <c r="O123" s="3">
        <v>5</v>
      </c>
      <c r="P123" s="16">
        <v>5</v>
      </c>
      <c r="Q123" s="16">
        <v>4</v>
      </c>
      <c r="R123" s="217">
        <f t="shared" si="10"/>
        <v>4.7333333333333334</v>
      </c>
      <c r="S123" s="2">
        <v>5</v>
      </c>
      <c r="T123" s="2">
        <v>5</v>
      </c>
      <c r="U123" s="2">
        <v>5</v>
      </c>
      <c r="V123" s="2">
        <v>5</v>
      </c>
      <c r="W123" s="3">
        <v>4</v>
      </c>
      <c r="X123" s="2">
        <v>5</v>
      </c>
      <c r="Y123" s="2">
        <v>5</v>
      </c>
      <c r="Z123" s="2">
        <v>5</v>
      </c>
      <c r="AA123" s="2">
        <v>5</v>
      </c>
      <c r="AB123" s="2">
        <v>5</v>
      </c>
      <c r="AC123" s="16">
        <v>4</v>
      </c>
      <c r="AD123" s="16">
        <v>5</v>
      </c>
      <c r="AE123" s="16">
        <v>4</v>
      </c>
      <c r="AF123" s="16">
        <v>5</v>
      </c>
      <c r="AG123" s="16">
        <v>4</v>
      </c>
      <c r="AH123" s="16">
        <v>4</v>
      </c>
      <c r="AI123" s="16">
        <v>4</v>
      </c>
      <c r="AJ123" s="16">
        <v>5</v>
      </c>
      <c r="AK123" s="16">
        <v>5</v>
      </c>
      <c r="AL123" s="2">
        <v>4</v>
      </c>
      <c r="AM123" s="16">
        <v>4</v>
      </c>
      <c r="AN123" s="16">
        <v>5</v>
      </c>
      <c r="AO123" s="16">
        <v>4</v>
      </c>
      <c r="AP123" s="217">
        <f t="shared" si="11"/>
        <v>4.6086956521739131</v>
      </c>
      <c r="AQ123" s="16">
        <v>4</v>
      </c>
      <c r="AR123" s="2">
        <v>5</v>
      </c>
      <c r="AS123" s="2">
        <v>5</v>
      </c>
      <c r="AT123" s="3">
        <v>5</v>
      </c>
      <c r="AU123" s="2">
        <v>5</v>
      </c>
      <c r="AV123" s="16">
        <v>5</v>
      </c>
      <c r="AW123" s="2">
        <v>5</v>
      </c>
      <c r="AX123" s="2">
        <v>5</v>
      </c>
      <c r="AY123" s="2">
        <v>5</v>
      </c>
      <c r="AZ123" s="2">
        <v>4</v>
      </c>
      <c r="BA123" s="2">
        <v>4</v>
      </c>
      <c r="BB123" s="2">
        <v>5</v>
      </c>
      <c r="BC123" s="12">
        <v>4</v>
      </c>
      <c r="BD123" s="2">
        <v>5</v>
      </c>
      <c r="BE123" s="255">
        <f t="shared" si="17"/>
        <v>4.4000000000000004</v>
      </c>
      <c r="BF123" s="258">
        <f t="shared" si="15"/>
        <v>4.5806763285024159</v>
      </c>
      <c r="BG123" s="258">
        <f t="shared" si="9"/>
        <v>91.613526570048322</v>
      </c>
    </row>
    <row r="124" spans="1:142" x14ac:dyDescent="0.35">
      <c r="A124" s="53">
        <v>96</v>
      </c>
      <c r="B124" s="87" t="s">
        <v>103</v>
      </c>
      <c r="C124" s="2">
        <v>5</v>
      </c>
      <c r="D124" s="2">
        <v>5</v>
      </c>
      <c r="E124" s="2">
        <v>5</v>
      </c>
      <c r="F124" s="2">
        <v>5</v>
      </c>
      <c r="G124" s="2">
        <v>5</v>
      </c>
      <c r="H124" s="16">
        <v>5</v>
      </c>
      <c r="I124" s="2">
        <v>5</v>
      </c>
      <c r="J124" s="2">
        <v>5</v>
      </c>
      <c r="K124" s="2">
        <v>4</v>
      </c>
      <c r="L124" s="3">
        <v>5</v>
      </c>
      <c r="M124" s="2">
        <v>5</v>
      </c>
      <c r="N124" s="2">
        <v>5</v>
      </c>
      <c r="O124" s="3">
        <v>5</v>
      </c>
      <c r="P124" s="16">
        <v>5</v>
      </c>
      <c r="Q124" s="16">
        <v>5</v>
      </c>
      <c r="R124" s="217">
        <f t="shared" si="10"/>
        <v>4.9333333333333336</v>
      </c>
      <c r="S124" s="2">
        <v>5</v>
      </c>
      <c r="T124" s="2">
        <v>5</v>
      </c>
      <c r="U124" s="2">
        <v>5</v>
      </c>
      <c r="V124" s="2">
        <v>5</v>
      </c>
      <c r="W124" s="3">
        <v>5</v>
      </c>
      <c r="X124" s="2">
        <v>5</v>
      </c>
      <c r="Y124" s="2">
        <v>5</v>
      </c>
      <c r="Z124" s="2">
        <v>5</v>
      </c>
      <c r="AA124" s="2">
        <v>5</v>
      </c>
      <c r="AB124" s="2">
        <v>5</v>
      </c>
      <c r="AC124" s="16">
        <v>5</v>
      </c>
      <c r="AD124" s="16">
        <v>5</v>
      </c>
      <c r="AE124" s="16">
        <v>5</v>
      </c>
      <c r="AF124" s="16">
        <v>5</v>
      </c>
      <c r="AG124" s="16">
        <v>4</v>
      </c>
      <c r="AH124" s="16">
        <v>4</v>
      </c>
      <c r="AI124" s="16">
        <v>4</v>
      </c>
      <c r="AJ124" s="16">
        <v>5</v>
      </c>
      <c r="AK124" s="16">
        <v>5</v>
      </c>
      <c r="AL124" s="2">
        <v>5</v>
      </c>
      <c r="AM124" s="16">
        <v>4</v>
      </c>
      <c r="AN124" s="16">
        <v>5</v>
      </c>
      <c r="AO124" s="16">
        <v>4</v>
      </c>
      <c r="AP124" s="217">
        <f t="shared" si="11"/>
        <v>4.7826086956521738</v>
      </c>
      <c r="AQ124" s="16">
        <v>4</v>
      </c>
      <c r="AR124" s="2">
        <v>5</v>
      </c>
      <c r="AS124" s="2">
        <v>5</v>
      </c>
      <c r="AT124" s="3">
        <v>5</v>
      </c>
      <c r="AU124" s="2">
        <v>5</v>
      </c>
      <c r="AV124" s="16">
        <v>5</v>
      </c>
      <c r="AW124" s="2">
        <v>5</v>
      </c>
      <c r="AX124" s="2">
        <v>5</v>
      </c>
      <c r="AY124" s="2">
        <v>5</v>
      </c>
      <c r="AZ124" s="2">
        <v>4</v>
      </c>
      <c r="BA124" s="2">
        <v>4</v>
      </c>
      <c r="BB124" s="2">
        <v>5</v>
      </c>
      <c r="BC124" s="12">
        <v>4</v>
      </c>
      <c r="BD124" s="2">
        <v>5</v>
      </c>
      <c r="BE124" s="255">
        <f t="shared" si="17"/>
        <v>4.4000000000000004</v>
      </c>
      <c r="BF124" s="258">
        <f t="shared" si="15"/>
        <v>4.7053140096618362</v>
      </c>
      <c r="BG124" s="258">
        <f t="shared" si="9"/>
        <v>94.106280193236728</v>
      </c>
    </row>
    <row r="125" spans="1:142" x14ac:dyDescent="0.35">
      <c r="A125" s="53">
        <v>97</v>
      </c>
      <c r="B125" s="87" t="s">
        <v>104</v>
      </c>
      <c r="C125" s="2">
        <v>5</v>
      </c>
      <c r="D125" s="2">
        <v>5</v>
      </c>
      <c r="E125" s="2">
        <v>5</v>
      </c>
      <c r="F125" s="2">
        <v>5</v>
      </c>
      <c r="G125" s="2">
        <v>5</v>
      </c>
      <c r="H125" s="16">
        <v>5</v>
      </c>
      <c r="I125" s="2">
        <v>5</v>
      </c>
      <c r="J125" s="2">
        <v>5</v>
      </c>
      <c r="K125" s="2">
        <v>4</v>
      </c>
      <c r="L125" s="3">
        <v>4</v>
      </c>
      <c r="M125" s="2">
        <v>5</v>
      </c>
      <c r="N125" s="2">
        <v>5</v>
      </c>
      <c r="O125" s="3">
        <v>5</v>
      </c>
      <c r="P125" s="16">
        <v>5</v>
      </c>
      <c r="Q125" s="16">
        <v>5</v>
      </c>
      <c r="R125" s="217">
        <f t="shared" si="10"/>
        <v>4.8666666666666663</v>
      </c>
      <c r="S125" s="2">
        <v>5</v>
      </c>
      <c r="T125" s="2">
        <v>5</v>
      </c>
      <c r="U125" s="2">
        <v>5</v>
      </c>
      <c r="V125" s="2">
        <v>5</v>
      </c>
      <c r="W125" s="3">
        <v>4</v>
      </c>
      <c r="X125" s="2">
        <v>5</v>
      </c>
      <c r="Y125" s="2">
        <v>5</v>
      </c>
      <c r="Z125" s="2">
        <v>5</v>
      </c>
      <c r="AA125" s="2">
        <v>5</v>
      </c>
      <c r="AB125" s="2">
        <v>5</v>
      </c>
      <c r="AC125" s="16">
        <v>5</v>
      </c>
      <c r="AD125" s="16">
        <v>5</v>
      </c>
      <c r="AE125" s="16">
        <v>4</v>
      </c>
      <c r="AF125" s="16">
        <v>5</v>
      </c>
      <c r="AG125" s="16">
        <v>4</v>
      </c>
      <c r="AH125" s="16">
        <v>4</v>
      </c>
      <c r="AI125" s="16">
        <v>4</v>
      </c>
      <c r="AJ125" s="16">
        <v>5</v>
      </c>
      <c r="AK125" s="16">
        <v>5</v>
      </c>
      <c r="AL125" s="2">
        <v>5</v>
      </c>
      <c r="AM125" s="16">
        <v>5</v>
      </c>
      <c r="AN125" s="16">
        <v>5</v>
      </c>
      <c r="AO125" s="16">
        <v>4</v>
      </c>
      <c r="AP125" s="217">
        <f t="shared" si="11"/>
        <v>4.7391304347826084</v>
      </c>
      <c r="AQ125" s="16">
        <v>4</v>
      </c>
      <c r="AR125" s="2">
        <v>5</v>
      </c>
      <c r="AS125" s="2">
        <v>5</v>
      </c>
      <c r="AT125" s="3">
        <v>5</v>
      </c>
      <c r="AU125" s="2">
        <v>5</v>
      </c>
      <c r="AV125" s="16">
        <v>5</v>
      </c>
      <c r="AW125" s="2">
        <v>5</v>
      </c>
      <c r="AX125" s="2">
        <v>5</v>
      </c>
      <c r="AY125" s="3">
        <v>5</v>
      </c>
      <c r="AZ125" s="2">
        <v>4</v>
      </c>
      <c r="BA125" s="2">
        <v>4</v>
      </c>
      <c r="BB125" s="2">
        <v>4</v>
      </c>
      <c r="BC125" s="12">
        <v>4</v>
      </c>
      <c r="BD125" s="2">
        <v>5</v>
      </c>
      <c r="BE125" s="255">
        <f t="shared" si="17"/>
        <v>4.333333333333333</v>
      </c>
      <c r="BF125" s="258">
        <f t="shared" si="15"/>
        <v>4.6463768115942026</v>
      </c>
      <c r="BG125" s="258">
        <f t="shared" si="9"/>
        <v>92.927536231884048</v>
      </c>
    </row>
    <row r="126" spans="1:142" ht="12.75" customHeight="1" x14ac:dyDescent="0.35">
      <c r="A126" s="53">
        <v>98</v>
      </c>
      <c r="B126" s="87" t="s">
        <v>105</v>
      </c>
      <c r="C126" s="2">
        <v>5</v>
      </c>
      <c r="D126" s="2">
        <v>5</v>
      </c>
      <c r="E126" s="2">
        <v>5</v>
      </c>
      <c r="F126" s="2">
        <v>5</v>
      </c>
      <c r="G126" s="2">
        <v>5</v>
      </c>
      <c r="H126" s="16">
        <v>4</v>
      </c>
      <c r="I126" s="2">
        <v>4</v>
      </c>
      <c r="J126" s="2">
        <v>5</v>
      </c>
      <c r="K126" s="2">
        <v>4</v>
      </c>
      <c r="L126" s="3">
        <v>4</v>
      </c>
      <c r="M126" s="2">
        <v>5</v>
      </c>
      <c r="N126" s="2">
        <v>5</v>
      </c>
      <c r="O126" s="3">
        <v>5</v>
      </c>
      <c r="P126" s="16">
        <v>5</v>
      </c>
      <c r="Q126" s="16">
        <v>5</v>
      </c>
      <c r="R126" s="217">
        <f t="shared" si="10"/>
        <v>4.7333333333333334</v>
      </c>
      <c r="S126" s="2">
        <v>5</v>
      </c>
      <c r="T126" s="2">
        <v>5</v>
      </c>
      <c r="U126" s="2">
        <v>5</v>
      </c>
      <c r="V126" s="2">
        <v>5</v>
      </c>
      <c r="W126" s="3">
        <v>5</v>
      </c>
      <c r="X126" s="2">
        <v>5</v>
      </c>
      <c r="Y126" s="2">
        <v>5</v>
      </c>
      <c r="Z126" s="2">
        <v>0</v>
      </c>
      <c r="AA126" s="2">
        <v>4</v>
      </c>
      <c r="AB126" s="2">
        <v>5</v>
      </c>
      <c r="AC126" s="16">
        <v>5</v>
      </c>
      <c r="AD126" s="16">
        <v>4</v>
      </c>
      <c r="AE126" s="16">
        <v>4</v>
      </c>
      <c r="AF126" s="16">
        <v>5</v>
      </c>
      <c r="AG126" s="16">
        <v>4</v>
      </c>
      <c r="AH126" s="16">
        <v>4</v>
      </c>
      <c r="AI126" s="16">
        <v>4</v>
      </c>
      <c r="AJ126" s="16">
        <v>5</v>
      </c>
      <c r="AK126" s="16">
        <v>5</v>
      </c>
      <c r="AL126" s="2">
        <v>5</v>
      </c>
      <c r="AM126" s="16">
        <v>4</v>
      </c>
      <c r="AN126" s="16">
        <v>5</v>
      </c>
      <c r="AO126" s="16">
        <v>4</v>
      </c>
      <c r="AP126" s="217">
        <f t="shared" si="11"/>
        <v>4.4347826086956523</v>
      </c>
      <c r="AQ126" s="16">
        <v>5</v>
      </c>
      <c r="AR126" s="2">
        <v>5</v>
      </c>
      <c r="AS126" s="2">
        <v>4</v>
      </c>
      <c r="AT126" s="3">
        <v>4</v>
      </c>
      <c r="AU126" s="2">
        <v>5</v>
      </c>
      <c r="AV126" s="16">
        <v>5</v>
      </c>
      <c r="AW126" s="2">
        <v>5</v>
      </c>
      <c r="AX126" s="2">
        <v>5</v>
      </c>
      <c r="AY126" s="3">
        <v>5</v>
      </c>
      <c r="AZ126" s="2">
        <v>4</v>
      </c>
      <c r="BA126" s="2">
        <v>4</v>
      </c>
      <c r="BB126" s="2">
        <v>5</v>
      </c>
      <c r="BC126" s="12">
        <v>4</v>
      </c>
      <c r="BD126" s="2">
        <v>5</v>
      </c>
      <c r="BE126" s="255">
        <f t="shared" si="17"/>
        <v>4.333333333333333</v>
      </c>
      <c r="BF126" s="258">
        <f t="shared" si="15"/>
        <v>4.5004830917874399</v>
      </c>
      <c r="BG126" s="258">
        <f t="shared" si="9"/>
        <v>90.009661835748801</v>
      </c>
    </row>
    <row r="127" spans="1:142" x14ac:dyDescent="0.35">
      <c r="A127" s="53">
        <v>99</v>
      </c>
      <c r="B127" s="87" t="s">
        <v>106</v>
      </c>
      <c r="C127" s="2">
        <v>4</v>
      </c>
      <c r="D127" s="2">
        <v>5</v>
      </c>
      <c r="E127" s="2">
        <v>4</v>
      </c>
      <c r="F127" s="2">
        <v>5</v>
      </c>
      <c r="G127" s="2">
        <v>5</v>
      </c>
      <c r="H127" s="16">
        <v>4</v>
      </c>
      <c r="I127" s="2">
        <v>4</v>
      </c>
      <c r="J127" s="2">
        <v>5</v>
      </c>
      <c r="K127" s="2">
        <v>5</v>
      </c>
      <c r="L127" s="3">
        <v>4</v>
      </c>
      <c r="M127" s="2">
        <v>4</v>
      </c>
      <c r="N127" s="2">
        <v>5</v>
      </c>
      <c r="O127" s="3">
        <v>5</v>
      </c>
      <c r="P127" s="16">
        <v>5</v>
      </c>
      <c r="Q127" s="16">
        <v>4</v>
      </c>
      <c r="R127" s="217">
        <f t="shared" si="10"/>
        <v>4.5333333333333332</v>
      </c>
      <c r="S127" s="2">
        <v>4</v>
      </c>
      <c r="T127" s="2">
        <v>5</v>
      </c>
      <c r="U127" s="2">
        <v>4</v>
      </c>
      <c r="V127" s="2">
        <v>4</v>
      </c>
      <c r="W127" s="3">
        <v>5</v>
      </c>
      <c r="X127" s="2">
        <v>5</v>
      </c>
      <c r="Y127" s="2">
        <v>5</v>
      </c>
      <c r="Z127" s="2">
        <v>0</v>
      </c>
      <c r="AA127" s="2">
        <v>4</v>
      </c>
      <c r="AB127" s="2">
        <v>5</v>
      </c>
      <c r="AC127" s="16">
        <v>4</v>
      </c>
      <c r="AD127" s="16">
        <v>4</v>
      </c>
      <c r="AE127" s="16">
        <v>4</v>
      </c>
      <c r="AF127" s="16">
        <v>5</v>
      </c>
      <c r="AG127" s="16">
        <v>4</v>
      </c>
      <c r="AH127" s="16">
        <v>4</v>
      </c>
      <c r="AI127" s="16">
        <v>4</v>
      </c>
      <c r="AJ127" s="16">
        <v>5</v>
      </c>
      <c r="AK127" s="16">
        <v>5</v>
      </c>
      <c r="AL127" s="2">
        <v>4</v>
      </c>
      <c r="AM127" s="16">
        <v>4</v>
      </c>
      <c r="AN127" s="16">
        <v>5</v>
      </c>
      <c r="AO127" s="16">
        <v>5</v>
      </c>
      <c r="AP127" s="217">
        <f t="shared" si="11"/>
        <v>4.2608695652173916</v>
      </c>
      <c r="AQ127" s="16">
        <v>4</v>
      </c>
      <c r="AR127" s="2">
        <v>4</v>
      </c>
      <c r="AS127" s="2">
        <v>5</v>
      </c>
      <c r="AT127" s="3">
        <v>5</v>
      </c>
      <c r="AU127" s="2">
        <v>5</v>
      </c>
      <c r="AV127" s="16">
        <v>5</v>
      </c>
      <c r="AW127" s="2">
        <v>5</v>
      </c>
      <c r="AX127" s="2">
        <v>1</v>
      </c>
      <c r="AY127" s="3">
        <v>5</v>
      </c>
      <c r="AZ127" s="2">
        <v>4</v>
      </c>
      <c r="BA127" s="2">
        <v>5</v>
      </c>
      <c r="BB127" s="2">
        <v>4</v>
      </c>
      <c r="BC127" s="12">
        <v>5</v>
      </c>
      <c r="BD127" s="2">
        <v>5</v>
      </c>
      <c r="BE127" s="255">
        <f t="shared" si="17"/>
        <v>4.1333333333333337</v>
      </c>
      <c r="BF127" s="258">
        <f t="shared" si="15"/>
        <v>4.3091787439613531</v>
      </c>
      <c r="BG127" s="258">
        <f t="shared" si="9"/>
        <v>86.183574879227052</v>
      </c>
    </row>
    <row r="128" spans="1:142" x14ac:dyDescent="0.35">
      <c r="A128" s="53">
        <v>100</v>
      </c>
      <c r="B128" s="87" t="s">
        <v>107</v>
      </c>
      <c r="C128" s="2">
        <v>4</v>
      </c>
      <c r="D128" s="2">
        <v>5</v>
      </c>
      <c r="E128" s="2">
        <v>5</v>
      </c>
      <c r="F128" s="2">
        <v>5</v>
      </c>
      <c r="G128" s="2">
        <v>5</v>
      </c>
      <c r="H128" s="16">
        <v>4</v>
      </c>
      <c r="I128" s="2">
        <v>4</v>
      </c>
      <c r="J128" s="2">
        <v>5</v>
      </c>
      <c r="K128" s="2">
        <v>5</v>
      </c>
      <c r="L128" s="3">
        <v>5</v>
      </c>
      <c r="M128" s="2">
        <v>4</v>
      </c>
      <c r="N128" s="2">
        <v>5</v>
      </c>
      <c r="O128" s="3">
        <v>5</v>
      </c>
      <c r="P128" s="16">
        <v>5</v>
      </c>
      <c r="Q128" s="16">
        <v>4</v>
      </c>
      <c r="R128" s="217">
        <f t="shared" si="10"/>
        <v>4.666666666666667</v>
      </c>
      <c r="S128" s="2">
        <v>4</v>
      </c>
      <c r="T128" s="2">
        <v>5</v>
      </c>
      <c r="U128" s="2">
        <v>4</v>
      </c>
      <c r="V128" s="2">
        <v>4</v>
      </c>
      <c r="W128" s="3">
        <v>4</v>
      </c>
      <c r="X128" s="2">
        <v>5</v>
      </c>
      <c r="Y128" s="2">
        <v>5</v>
      </c>
      <c r="Z128" s="2">
        <v>0</v>
      </c>
      <c r="AA128" s="2">
        <v>5</v>
      </c>
      <c r="AB128" s="2">
        <v>5</v>
      </c>
      <c r="AC128" s="16">
        <v>4</v>
      </c>
      <c r="AD128" s="16">
        <v>4</v>
      </c>
      <c r="AE128" s="16">
        <v>5</v>
      </c>
      <c r="AF128" s="16">
        <v>5</v>
      </c>
      <c r="AG128" s="16">
        <v>4</v>
      </c>
      <c r="AH128" s="16">
        <v>4</v>
      </c>
      <c r="AI128" s="16">
        <v>4</v>
      </c>
      <c r="AJ128" s="16">
        <v>5</v>
      </c>
      <c r="AK128" s="16">
        <v>5</v>
      </c>
      <c r="AL128" s="2">
        <v>4</v>
      </c>
      <c r="AM128" s="16">
        <v>4</v>
      </c>
      <c r="AN128" s="16">
        <v>5</v>
      </c>
      <c r="AO128" s="16">
        <v>5</v>
      </c>
      <c r="AP128" s="217">
        <f t="shared" si="11"/>
        <v>4.3043478260869561</v>
      </c>
      <c r="AQ128" s="16">
        <v>5</v>
      </c>
      <c r="AR128" s="2">
        <v>4</v>
      </c>
      <c r="AS128" s="2">
        <v>5</v>
      </c>
      <c r="AT128" s="3">
        <v>5</v>
      </c>
      <c r="AU128" s="2">
        <v>5</v>
      </c>
      <c r="AV128" s="16">
        <v>5</v>
      </c>
      <c r="AW128" s="2">
        <v>5</v>
      </c>
      <c r="AX128" s="2">
        <v>5</v>
      </c>
      <c r="AY128" s="3">
        <v>5</v>
      </c>
      <c r="AZ128" s="2">
        <v>4</v>
      </c>
      <c r="BA128" s="2">
        <v>4</v>
      </c>
      <c r="BB128" s="2">
        <v>5</v>
      </c>
      <c r="BC128" s="12">
        <v>4</v>
      </c>
      <c r="BD128" s="2">
        <v>5</v>
      </c>
      <c r="BE128" s="255">
        <f t="shared" si="17"/>
        <v>4.4000000000000004</v>
      </c>
      <c r="BF128" s="258">
        <f t="shared" si="15"/>
        <v>4.4570048309178745</v>
      </c>
      <c r="BG128" s="258">
        <f t="shared" si="9"/>
        <v>89.140096618357489</v>
      </c>
    </row>
    <row r="129" spans="1:59" x14ac:dyDescent="0.35">
      <c r="A129" s="53">
        <v>101</v>
      </c>
      <c r="B129" s="87" t="s">
        <v>110</v>
      </c>
      <c r="C129" s="2">
        <v>4</v>
      </c>
      <c r="D129" s="2">
        <v>5</v>
      </c>
      <c r="E129" s="2">
        <v>5</v>
      </c>
      <c r="F129" s="2">
        <v>5</v>
      </c>
      <c r="G129" s="2">
        <v>5</v>
      </c>
      <c r="H129" s="16">
        <v>4</v>
      </c>
      <c r="I129" s="2">
        <v>4</v>
      </c>
      <c r="J129" s="2">
        <v>5</v>
      </c>
      <c r="K129" s="2">
        <v>5</v>
      </c>
      <c r="L129" s="3">
        <v>5</v>
      </c>
      <c r="M129" s="2">
        <v>5</v>
      </c>
      <c r="N129" s="2">
        <v>5</v>
      </c>
      <c r="O129" s="3">
        <v>5</v>
      </c>
      <c r="P129" s="16">
        <v>5</v>
      </c>
      <c r="Q129" s="16">
        <v>5</v>
      </c>
      <c r="R129" s="217">
        <f t="shared" si="10"/>
        <v>4.8</v>
      </c>
      <c r="S129" s="2">
        <v>4</v>
      </c>
      <c r="T129" s="2">
        <v>5</v>
      </c>
      <c r="U129" s="2">
        <v>4</v>
      </c>
      <c r="V129" s="2">
        <v>4</v>
      </c>
      <c r="W129" s="3">
        <v>4</v>
      </c>
      <c r="X129" s="2">
        <v>5</v>
      </c>
      <c r="Y129" s="2">
        <v>5</v>
      </c>
      <c r="Z129" s="2">
        <v>0</v>
      </c>
      <c r="AA129" s="2">
        <v>4</v>
      </c>
      <c r="AB129" s="2">
        <v>5</v>
      </c>
      <c r="AC129" s="16">
        <v>5</v>
      </c>
      <c r="AD129" s="16">
        <v>4</v>
      </c>
      <c r="AE129" s="16">
        <v>5</v>
      </c>
      <c r="AF129" s="16">
        <v>4</v>
      </c>
      <c r="AG129" s="16">
        <v>4</v>
      </c>
      <c r="AH129" s="16">
        <v>4</v>
      </c>
      <c r="AI129" s="16">
        <v>4</v>
      </c>
      <c r="AJ129" s="16">
        <v>5</v>
      </c>
      <c r="AK129" s="16">
        <v>5</v>
      </c>
      <c r="AL129" s="2">
        <v>5</v>
      </c>
      <c r="AM129" s="16">
        <v>4</v>
      </c>
      <c r="AN129" s="16">
        <v>5</v>
      </c>
      <c r="AO129" s="16">
        <v>5</v>
      </c>
      <c r="AP129" s="217">
        <f t="shared" si="11"/>
        <v>4.3043478260869561</v>
      </c>
      <c r="AQ129" s="16">
        <v>4</v>
      </c>
      <c r="AR129" s="2">
        <v>4</v>
      </c>
      <c r="AS129" s="2">
        <v>5</v>
      </c>
      <c r="AT129" s="3">
        <v>5</v>
      </c>
      <c r="AU129" s="2">
        <v>5</v>
      </c>
      <c r="AV129" s="16">
        <v>5</v>
      </c>
      <c r="AW129" s="2">
        <v>5</v>
      </c>
      <c r="AX129" s="2">
        <v>5</v>
      </c>
      <c r="AY129" s="3">
        <v>5</v>
      </c>
      <c r="AZ129" s="2">
        <v>4</v>
      </c>
      <c r="BA129" s="2">
        <v>5</v>
      </c>
      <c r="BB129" s="2">
        <v>4</v>
      </c>
      <c r="BC129" s="12">
        <v>5</v>
      </c>
      <c r="BD129" s="2">
        <v>5</v>
      </c>
      <c r="BE129" s="255">
        <f t="shared" si="17"/>
        <v>4.4000000000000004</v>
      </c>
      <c r="BF129" s="258">
        <f t="shared" si="15"/>
        <v>4.5014492753623188</v>
      </c>
      <c r="BG129" s="258">
        <f t="shared" si="9"/>
        <v>90.028985507246375</v>
      </c>
    </row>
    <row r="130" spans="1:59" x14ac:dyDescent="0.35">
      <c r="A130" s="53">
        <v>102</v>
      </c>
      <c r="B130" s="87" t="s">
        <v>108</v>
      </c>
      <c r="C130" s="2">
        <v>5</v>
      </c>
      <c r="D130" s="2">
        <v>5</v>
      </c>
      <c r="E130" s="2">
        <v>5</v>
      </c>
      <c r="F130" s="2">
        <v>5</v>
      </c>
      <c r="G130" s="2">
        <v>5</v>
      </c>
      <c r="H130" s="16">
        <v>4</v>
      </c>
      <c r="I130" s="2">
        <v>4</v>
      </c>
      <c r="J130" s="2">
        <v>5</v>
      </c>
      <c r="K130" s="2">
        <v>5</v>
      </c>
      <c r="L130" s="3">
        <v>5</v>
      </c>
      <c r="M130" s="2">
        <v>5</v>
      </c>
      <c r="N130" s="2">
        <v>5</v>
      </c>
      <c r="O130" s="3">
        <v>3</v>
      </c>
      <c r="P130" s="16">
        <v>3</v>
      </c>
      <c r="Q130" s="16">
        <v>5</v>
      </c>
      <c r="R130" s="217">
        <f t="shared" si="10"/>
        <v>4.5999999999999996</v>
      </c>
      <c r="S130" s="2">
        <v>5</v>
      </c>
      <c r="T130" s="2">
        <v>5</v>
      </c>
      <c r="U130" s="2">
        <v>5</v>
      </c>
      <c r="V130" s="2">
        <v>5</v>
      </c>
      <c r="W130" s="3">
        <v>4</v>
      </c>
      <c r="X130" s="2">
        <v>5</v>
      </c>
      <c r="Y130" s="2">
        <v>5</v>
      </c>
      <c r="Z130" s="2">
        <v>0</v>
      </c>
      <c r="AA130" s="2">
        <v>4</v>
      </c>
      <c r="AB130" s="2">
        <v>5</v>
      </c>
      <c r="AC130" s="16">
        <v>5</v>
      </c>
      <c r="AD130" s="16">
        <v>4</v>
      </c>
      <c r="AE130" s="16">
        <v>5</v>
      </c>
      <c r="AF130" s="16">
        <v>5</v>
      </c>
      <c r="AG130" s="16">
        <v>4</v>
      </c>
      <c r="AH130" s="16">
        <v>4</v>
      </c>
      <c r="AI130" s="16">
        <v>4</v>
      </c>
      <c r="AJ130" s="16">
        <v>1</v>
      </c>
      <c r="AK130" s="16">
        <v>5</v>
      </c>
      <c r="AL130" s="2">
        <v>5</v>
      </c>
      <c r="AM130" s="16">
        <v>4</v>
      </c>
      <c r="AN130" s="16">
        <v>5</v>
      </c>
      <c r="AO130" s="16">
        <v>5</v>
      </c>
      <c r="AP130" s="217">
        <f t="shared" si="11"/>
        <v>4.3043478260869561</v>
      </c>
      <c r="AQ130" s="16">
        <v>5</v>
      </c>
      <c r="AR130" s="2">
        <v>4</v>
      </c>
      <c r="AS130" s="2">
        <v>5</v>
      </c>
      <c r="AT130" s="3">
        <v>5</v>
      </c>
      <c r="AU130" s="2">
        <v>5</v>
      </c>
      <c r="AV130" s="16">
        <v>5</v>
      </c>
      <c r="AW130" s="2">
        <v>4</v>
      </c>
      <c r="AX130" s="2">
        <v>5</v>
      </c>
      <c r="AY130" s="3">
        <v>5</v>
      </c>
      <c r="AZ130" s="2">
        <v>4</v>
      </c>
      <c r="BA130" s="2">
        <v>5</v>
      </c>
      <c r="BB130" s="2">
        <v>5</v>
      </c>
      <c r="BC130" s="12">
        <v>5</v>
      </c>
      <c r="BD130" s="2">
        <v>5</v>
      </c>
      <c r="BE130" s="255">
        <f t="shared" si="17"/>
        <v>4.4666666666666668</v>
      </c>
      <c r="BF130" s="258">
        <f t="shared" si="15"/>
        <v>4.4570048309178736</v>
      </c>
      <c r="BG130" s="258">
        <f t="shared" si="9"/>
        <v>89.140096618357475</v>
      </c>
    </row>
    <row r="131" spans="1:59" x14ac:dyDescent="0.35">
      <c r="A131" s="53">
        <v>103</v>
      </c>
      <c r="B131" s="151" t="s">
        <v>109</v>
      </c>
      <c r="C131" s="140">
        <v>5</v>
      </c>
      <c r="D131" s="140">
        <v>5</v>
      </c>
      <c r="E131" s="140">
        <v>5</v>
      </c>
      <c r="F131" s="140">
        <v>5</v>
      </c>
      <c r="G131" s="140">
        <v>5</v>
      </c>
      <c r="H131" s="142">
        <v>5</v>
      </c>
      <c r="I131" s="140">
        <v>5</v>
      </c>
      <c r="J131" s="140">
        <v>5</v>
      </c>
      <c r="K131" s="140">
        <v>5</v>
      </c>
      <c r="L131" s="179">
        <v>4</v>
      </c>
      <c r="M131" s="140">
        <v>5</v>
      </c>
      <c r="N131" s="140">
        <v>5</v>
      </c>
      <c r="O131" s="179">
        <v>4</v>
      </c>
      <c r="P131" s="142">
        <v>4</v>
      </c>
      <c r="Q131" s="142">
        <v>5</v>
      </c>
      <c r="R131" s="218">
        <f t="shared" si="10"/>
        <v>4.8</v>
      </c>
      <c r="S131" s="140">
        <v>5</v>
      </c>
      <c r="T131" s="140">
        <v>5</v>
      </c>
      <c r="U131" s="140">
        <v>5</v>
      </c>
      <c r="V131" s="140">
        <v>5</v>
      </c>
      <c r="W131" s="179">
        <v>5</v>
      </c>
      <c r="X131" s="140">
        <v>5</v>
      </c>
      <c r="Y131" s="140">
        <v>5</v>
      </c>
      <c r="Z131" s="140">
        <v>5</v>
      </c>
      <c r="AA131" s="140">
        <v>5</v>
      </c>
      <c r="AB131" s="140">
        <v>5</v>
      </c>
      <c r="AC131" s="142">
        <v>5</v>
      </c>
      <c r="AD131" s="142">
        <v>5</v>
      </c>
      <c r="AE131" s="142">
        <v>4</v>
      </c>
      <c r="AF131" s="142">
        <v>5</v>
      </c>
      <c r="AG131" s="142">
        <v>4</v>
      </c>
      <c r="AH131" s="142">
        <v>4</v>
      </c>
      <c r="AI131" s="142">
        <v>4</v>
      </c>
      <c r="AJ131" s="142">
        <v>5</v>
      </c>
      <c r="AK131" s="142">
        <v>5</v>
      </c>
      <c r="AL131" s="140">
        <v>5</v>
      </c>
      <c r="AM131" s="142">
        <v>3</v>
      </c>
      <c r="AN131" s="142">
        <v>5</v>
      </c>
      <c r="AO131" s="142">
        <v>5</v>
      </c>
      <c r="AP131" s="218">
        <f t="shared" si="11"/>
        <v>4.7391304347826084</v>
      </c>
      <c r="AQ131" s="142">
        <v>5</v>
      </c>
      <c r="AR131" s="140">
        <v>5</v>
      </c>
      <c r="AS131" s="140">
        <v>5</v>
      </c>
      <c r="AT131" s="179">
        <v>5</v>
      </c>
      <c r="AU131" s="140">
        <v>5</v>
      </c>
      <c r="AV131" s="142">
        <v>5</v>
      </c>
      <c r="AW131" s="140">
        <v>4</v>
      </c>
      <c r="AX131" s="140">
        <v>5</v>
      </c>
      <c r="AY131" s="179">
        <v>5</v>
      </c>
      <c r="AZ131" s="140">
        <v>4</v>
      </c>
      <c r="BA131" s="140">
        <v>4</v>
      </c>
      <c r="BB131" s="140">
        <v>5</v>
      </c>
      <c r="BC131" s="172">
        <v>4</v>
      </c>
      <c r="BD131" s="140">
        <v>5</v>
      </c>
      <c r="BE131" s="256">
        <f t="shared" si="17"/>
        <v>4.4000000000000004</v>
      </c>
      <c r="BF131" s="258">
        <f t="shared" si="15"/>
        <v>4.6463768115942026</v>
      </c>
      <c r="BG131" s="258">
        <f t="shared" si="9"/>
        <v>92.927536231884048</v>
      </c>
    </row>
    <row r="132" spans="1:59" x14ac:dyDescent="0.35">
      <c r="A132" s="44"/>
      <c r="B132" s="44" t="s">
        <v>111</v>
      </c>
      <c r="C132" s="45"/>
      <c r="D132" s="45"/>
      <c r="E132" s="45"/>
      <c r="F132" s="197"/>
      <c r="G132" s="45"/>
      <c r="H132" s="45"/>
      <c r="I132" s="45"/>
      <c r="J132" s="45"/>
      <c r="K132" s="45"/>
      <c r="L132" s="17"/>
      <c r="M132" s="45"/>
      <c r="N132" s="45"/>
      <c r="O132" s="17"/>
      <c r="P132" s="45"/>
      <c r="Q132" s="45"/>
      <c r="R132" s="45"/>
      <c r="S132" s="45"/>
      <c r="T132" s="45"/>
      <c r="U132" s="45"/>
      <c r="V132" s="45"/>
      <c r="W132" s="44"/>
      <c r="X132" s="44"/>
      <c r="Y132" s="45"/>
      <c r="Z132" s="45"/>
      <c r="AA132" s="45"/>
      <c r="AB132" s="129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197"/>
      <c r="AS132" s="197"/>
      <c r="AT132" s="44"/>
      <c r="AU132" s="45"/>
      <c r="AV132" s="45"/>
      <c r="AW132" s="45"/>
      <c r="AX132" s="129"/>
      <c r="AY132" s="72"/>
      <c r="AZ132" s="72"/>
      <c r="BA132" s="129"/>
      <c r="BB132" s="129"/>
      <c r="BC132" s="129"/>
      <c r="BD132" s="129"/>
      <c r="BE132" s="129"/>
      <c r="BF132" s="129"/>
      <c r="BG132" s="129"/>
    </row>
    <row r="133" spans="1:59" x14ac:dyDescent="0.35">
      <c r="A133" s="53">
        <v>104</v>
      </c>
      <c r="B133" s="188" t="s">
        <v>112</v>
      </c>
      <c r="C133" s="149">
        <v>5</v>
      </c>
      <c r="D133" s="149">
        <v>5</v>
      </c>
      <c r="E133" s="149">
        <v>5</v>
      </c>
      <c r="F133" s="149">
        <v>4</v>
      </c>
      <c r="G133" s="149">
        <v>5</v>
      </c>
      <c r="H133" s="148">
        <v>5</v>
      </c>
      <c r="I133" s="149">
        <v>5</v>
      </c>
      <c r="J133" s="149">
        <v>5</v>
      </c>
      <c r="K133" s="149">
        <v>5</v>
      </c>
      <c r="L133" s="189">
        <v>5</v>
      </c>
      <c r="M133" s="149">
        <v>5</v>
      </c>
      <c r="N133" s="149">
        <v>5</v>
      </c>
      <c r="O133" s="189">
        <v>4</v>
      </c>
      <c r="P133" s="148">
        <v>4</v>
      </c>
      <c r="Q133" s="148">
        <v>5</v>
      </c>
      <c r="R133" s="216">
        <f t="shared" si="10"/>
        <v>4.8</v>
      </c>
      <c r="S133" s="149">
        <v>5</v>
      </c>
      <c r="T133" s="149">
        <v>5</v>
      </c>
      <c r="U133" s="149">
        <v>5</v>
      </c>
      <c r="V133" s="149">
        <v>5</v>
      </c>
      <c r="W133" s="189">
        <v>5</v>
      </c>
      <c r="X133" s="141">
        <v>5</v>
      </c>
      <c r="Y133" s="149">
        <v>2</v>
      </c>
      <c r="Z133" s="149">
        <v>5</v>
      </c>
      <c r="AA133" s="149">
        <v>5</v>
      </c>
      <c r="AB133" s="141">
        <v>5</v>
      </c>
      <c r="AC133" s="148">
        <v>5</v>
      </c>
      <c r="AD133" s="148">
        <v>4</v>
      </c>
      <c r="AE133" s="148">
        <v>5</v>
      </c>
      <c r="AF133" s="148">
        <v>4</v>
      </c>
      <c r="AG133" s="148">
        <v>4</v>
      </c>
      <c r="AH133" s="148">
        <v>4</v>
      </c>
      <c r="AI133" s="148">
        <v>4</v>
      </c>
      <c r="AJ133" s="148">
        <v>5</v>
      </c>
      <c r="AK133" s="148">
        <v>5</v>
      </c>
      <c r="AL133" s="149">
        <v>5</v>
      </c>
      <c r="AM133" s="148">
        <v>4</v>
      </c>
      <c r="AN133" s="148">
        <v>5</v>
      </c>
      <c r="AO133" s="148">
        <v>5</v>
      </c>
      <c r="AP133" s="216">
        <f t="shared" si="11"/>
        <v>4.6086956521739131</v>
      </c>
      <c r="AQ133" s="148">
        <v>4</v>
      </c>
      <c r="AR133" s="149">
        <v>0</v>
      </c>
      <c r="AS133" s="149">
        <v>5</v>
      </c>
      <c r="AT133" s="189">
        <v>5</v>
      </c>
      <c r="AU133" s="149">
        <v>5</v>
      </c>
      <c r="AV133" s="148">
        <v>5</v>
      </c>
      <c r="AW133" s="149">
        <v>5</v>
      </c>
      <c r="AX133" s="141">
        <v>5</v>
      </c>
      <c r="AY133" s="141">
        <v>5</v>
      </c>
      <c r="AZ133" s="178">
        <v>4</v>
      </c>
      <c r="BA133" s="141">
        <v>4</v>
      </c>
      <c r="BB133" s="141">
        <v>3</v>
      </c>
      <c r="BC133" s="150">
        <v>4</v>
      </c>
      <c r="BD133" s="141">
        <v>5</v>
      </c>
      <c r="BE133" s="254">
        <f t="shared" ref="BE133:BE138" si="18">SUM(AQ133:BD133)/15</f>
        <v>3.9333333333333331</v>
      </c>
      <c r="BF133" s="258">
        <f t="shared" si="15"/>
        <v>4.4473429951690822</v>
      </c>
      <c r="BG133" s="258">
        <f t="shared" si="9"/>
        <v>88.946859903381636</v>
      </c>
    </row>
    <row r="134" spans="1:59" x14ac:dyDescent="0.35">
      <c r="A134" s="53">
        <v>105</v>
      </c>
      <c r="B134" s="87" t="s">
        <v>123</v>
      </c>
      <c r="C134" s="20">
        <v>5</v>
      </c>
      <c r="D134" s="20">
        <v>5</v>
      </c>
      <c r="E134" s="20">
        <v>5</v>
      </c>
      <c r="F134" s="20">
        <v>4</v>
      </c>
      <c r="G134" s="20">
        <v>5</v>
      </c>
      <c r="H134" s="16">
        <v>5</v>
      </c>
      <c r="I134" s="20">
        <v>5</v>
      </c>
      <c r="J134" s="20">
        <v>5</v>
      </c>
      <c r="K134" s="20">
        <v>5</v>
      </c>
      <c r="L134" s="4">
        <v>5</v>
      </c>
      <c r="M134" s="20">
        <v>5</v>
      </c>
      <c r="N134" s="20">
        <v>5</v>
      </c>
      <c r="O134" s="4">
        <v>4</v>
      </c>
      <c r="P134" s="16">
        <v>4</v>
      </c>
      <c r="Q134" s="16">
        <v>5</v>
      </c>
      <c r="R134" s="217">
        <f t="shared" si="10"/>
        <v>4.8</v>
      </c>
      <c r="S134" s="20">
        <v>5</v>
      </c>
      <c r="T134" s="20">
        <v>4</v>
      </c>
      <c r="U134" s="20">
        <v>5</v>
      </c>
      <c r="V134" s="20">
        <v>5</v>
      </c>
      <c r="W134" s="4">
        <v>4</v>
      </c>
      <c r="X134" s="2">
        <v>5</v>
      </c>
      <c r="Y134" s="20">
        <v>2</v>
      </c>
      <c r="Z134" s="20">
        <v>5</v>
      </c>
      <c r="AA134" s="20">
        <v>5</v>
      </c>
      <c r="AB134" s="2">
        <v>5</v>
      </c>
      <c r="AC134" s="16">
        <v>5</v>
      </c>
      <c r="AD134" s="16">
        <v>4</v>
      </c>
      <c r="AE134" s="16">
        <v>5</v>
      </c>
      <c r="AF134" s="16">
        <v>4</v>
      </c>
      <c r="AG134" s="16">
        <v>4</v>
      </c>
      <c r="AH134" s="16">
        <v>4</v>
      </c>
      <c r="AI134" s="16">
        <v>4</v>
      </c>
      <c r="AJ134" s="16">
        <v>5</v>
      </c>
      <c r="AK134" s="16">
        <v>5</v>
      </c>
      <c r="AL134" s="20">
        <v>5</v>
      </c>
      <c r="AM134" s="16">
        <v>4</v>
      </c>
      <c r="AN134" s="16">
        <v>5</v>
      </c>
      <c r="AO134" s="16">
        <v>5</v>
      </c>
      <c r="AP134" s="217">
        <f t="shared" si="11"/>
        <v>4.5217391304347823</v>
      </c>
      <c r="AQ134" s="16">
        <v>5</v>
      </c>
      <c r="AR134" s="20">
        <v>0</v>
      </c>
      <c r="AS134" s="20">
        <v>5</v>
      </c>
      <c r="AT134" s="4">
        <v>5</v>
      </c>
      <c r="AU134" s="20">
        <v>5</v>
      </c>
      <c r="AV134" s="16">
        <v>5</v>
      </c>
      <c r="AW134" s="20">
        <v>4</v>
      </c>
      <c r="AX134" s="2">
        <v>5</v>
      </c>
      <c r="AY134" s="2">
        <v>5</v>
      </c>
      <c r="AZ134" s="3">
        <v>4</v>
      </c>
      <c r="BA134" s="2">
        <v>4</v>
      </c>
      <c r="BB134" s="2">
        <v>4</v>
      </c>
      <c r="BC134" s="12">
        <v>4</v>
      </c>
      <c r="BD134" s="2">
        <v>5</v>
      </c>
      <c r="BE134" s="255">
        <f t="shared" si="18"/>
        <v>4</v>
      </c>
      <c r="BF134" s="258">
        <f t="shared" si="15"/>
        <v>4.4405797101449274</v>
      </c>
      <c r="BG134" s="258">
        <f t="shared" si="9"/>
        <v>88.811594202898547</v>
      </c>
    </row>
    <row r="135" spans="1:59" x14ac:dyDescent="0.35">
      <c r="A135" s="53">
        <v>106</v>
      </c>
      <c r="B135" s="87" t="s">
        <v>113</v>
      </c>
      <c r="C135" s="20">
        <v>5</v>
      </c>
      <c r="D135" s="20">
        <v>5</v>
      </c>
      <c r="E135" s="20">
        <v>5</v>
      </c>
      <c r="F135" s="20">
        <v>5</v>
      </c>
      <c r="G135" s="20">
        <v>5</v>
      </c>
      <c r="H135" s="16">
        <v>5</v>
      </c>
      <c r="I135" s="20">
        <v>5</v>
      </c>
      <c r="J135" s="20" t="s">
        <v>150</v>
      </c>
      <c r="K135" s="20">
        <v>5</v>
      </c>
      <c r="L135" s="4">
        <v>5</v>
      </c>
      <c r="M135" s="20">
        <v>5</v>
      </c>
      <c r="N135" s="20">
        <v>5</v>
      </c>
      <c r="O135" s="4">
        <v>4</v>
      </c>
      <c r="P135" s="16">
        <v>4</v>
      </c>
      <c r="Q135" s="16">
        <v>5</v>
      </c>
      <c r="R135" s="217">
        <f t="shared" si="10"/>
        <v>4.5333333333333332</v>
      </c>
      <c r="S135" s="20">
        <v>5</v>
      </c>
      <c r="T135" s="20">
        <v>5</v>
      </c>
      <c r="U135" s="20">
        <v>5</v>
      </c>
      <c r="V135" s="20">
        <v>5</v>
      </c>
      <c r="W135" s="4">
        <v>5</v>
      </c>
      <c r="X135" s="2">
        <v>5</v>
      </c>
      <c r="Y135" s="20">
        <v>2</v>
      </c>
      <c r="Z135" s="20">
        <v>5</v>
      </c>
      <c r="AA135" s="20">
        <v>5</v>
      </c>
      <c r="AB135" s="2">
        <v>5</v>
      </c>
      <c r="AC135" s="16">
        <v>5</v>
      </c>
      <c r="AD135" s="16">
        <v>4</v>
      </c>
      <c r="AE135" s="16">
        <v>5</v>
      </c>
      <c r="AF135" s="16">
        <v>4</v>
      </c>
      <c r="AG135" s="16">
        <v>5</v>
      </c>
      <c r="AH135" s="16">
        <v>5</v>
      </c>
      <c r="AI135" s="16">
        <v>4</v>
      </c>
      <c r="AJ135" s="16">
        <v>5</v>
      </c>
      <c r="AK135" s="16">
        <v>5</v>
      </c>
      <c r="AL135" s="20">
        <v>5</v>
      </c>
      <c r="AM135" s="16">
        <v>4</v>
      </c>
      <c r="AN135" s="16">
        <v>5</v>
      </c>
      <c r="AO135" s="16">
        <v>5</v>
      </c>
      <c r="AP135" s="217">
        <f t="shared" si="11"/>
        <v>4.6956521739130439</v>
      </c>
      <c r="AQ135" s="16">
        <v>5</v>
      </c>
      <c r="AR135" s="20">
        <v>0</v>
      </c>
      <c r="AS135" s="20">
        <v>5</v>
      </c>
      <c r="AT135" s="4">
        <v>5</v>
      </c>
      <c r="AU135" s="20">
        <v>5</v>
      </c>
      <c r="AV135" s="16">
        <v>0</v>
      </c>
      <c r="AW135" s="20">
        <v>5</v>
      </c>
      <c r="AX135" s="2">
        <v>5</v>
      </c>
      <c r="AY135" s="2">
        <v>5</v>
      </c>
      <c r="AZ135" s="3">
        <v>4</v>
      </c>
      <c r="BA135" s="2">
        <v>4</v>
      </c>
      <c r="BB135" s="2">
        <v>4</v>
      </c>
      <c r="BC135" s="12">
        <v>4</v>
      </c>
      <c r="BD135" s="2">
        <v>5</v>
      </c>
      <c r="BE135" s="255">
        <f t="shared" si="18"/>
        <v>3.7333333333333334</v>
      </c>
      <c r="BF135" s="258">
        <f t="shared" si="15"/>
        <v>4.3207729468599041</v>
      </c>
      <c r="BG135" s="258">
        <f t="shared" si="9"/>
        <v>86.415458937198082</v>
      </c>
    </row>
    <row r="136" spans="1:59" x14ac:dyDescent="0.35">
      <c r="A136" s="53">
        <v>107</v>
      </c>
      <c r="B136" s="87" t="s">
        <v>114</v>
      </c>
      <c r="C136" s="20">
        <v>5</v>
      </c>
      <c r="D136" s="20">
        <v>5</v>
      </c>
      <c r="E136" s="20">
        <v>5</v>
      </c>
      <c r="F136" s="20">
        <v>4</v>
      </c>
      <c r="G136" s="20">
        <v>5</v>
      </c>
      <c r="H136" s="16">
        <v>5</v>
      </c>
      <c r="I136" s="20">
        <v>5</v>
      </c>
      <c r="J136" s="20" t="s">
        <v>150</v>
      </c>
      <c r="K136" s="20">
        <v>5</v>
      </c>
      <c r="L136" s="4">
        <v>4</v>
      </c>
      <c r="M136" s="20">
        <v>5</v>
      </c>
      <c r="N136" s="20">
        <v>5</v>
      </c>
      <c r="O136" s="4">
        <v>4</v>
      </c>
      <c r="P136" s="16">
        <v>4</v>
      </c>
      <c r="Q136" s="16">
        <v>5</v>
      </c>
      <c r="R136" s="217">
        <f t="shared" si="10"/>
        <v>4.4000000000000004</v>
      </c>
      <c r="S136" s="20">
        <v>5</v>
      </c>
      <c r="T136" s="20">
        <v>5</v>
      </c>
      <c r="U136" s="20">
        <v>5</v>
      </c>
      <c r="V136" s="20">
        <v>5</v>
      </c>
      <c r="W136" s="4">
        <v>5</v>
      </c>
      <c r="X136" s="2">
        <v>5</v>
      </c>
      <c r="Y136" s="20">
        <v>2</v>
      </c>
      <c r="Z136" s="20">
        <v>5</v>
      </c>
      <c r="AA136" s="20">
        <v>5</v>
      </c>
      <c r="AB136" s="2">
        <v>5</v>
      </c>
      <c r="AC136" s="16">
        <v>5</v>
      </c>
      <c r="AD136" s="16">
        <v>4</v>
      </c>
      <c r="AE136" s="16">
        <v>4</v>
      </c>
      <c r="AF136" s="16">
        <v>4</v>
      </c>
      <c r="AG136" s="16">
        <v>4</v>
      </c>
      <c r="AH136" s="16">
        <v>4</v>
      </c>
      <c r="AI136" s="16">
        <v>4</v>
      </c>
      <c r="AJ136" s="16">
        <v>5</v>
      </c>
      <c r="AK136" s="16">
        <v>5</v>
      </c>
      <c r="AL136" s="20">
        <v>5</v>
      </c>
      <c r="AM136" s="16">
        <v>4</v>
      </c>
      <c r="AN136" s="16">
        <v>5</v>
      </c>
      <c r="AO136" s="16">
        <v>5</v>
      </c>
      <c r="AP136" s="217">
        <f t="shared" si="11"/>
        <v>4.5652173913043477</v>
      </c>
      <c r="AQ136" s="16">
        <v>5</v>
      </c>
      <c r="AR136" s="20">
        <v>0</v>
      </c>
      <c r="AS136" s="20">
        <v>5</v>
      </c>
      <c r="AT136" s="4">
        <v>5</v>
      </c>
      <c r="AU136" s="20">
        <v>5</v>
      </c>
      <c r="AV136" s="16">
        <v>0</v>
      </c>
      <c r="AW136" s="20">
        <v>5</v>
      </c>
      <c r="AX136" s="2">
        <v>5</v>
      </c>
      <c r="AY136" s="2">
        <v>5</v>
      </c>
      <c r="AZ136" s="3">
        <v>4</v>
      </c>
      <c r="BA136" s="2">
        <v>5</v>
      </c>
      <c r="BB136" s="2">
        <v>4</v>
      </c>
      <c r="BC136" s="12">
        <v>5</v>
      </c>
      <c r="BD136" s="2">
        <v>5</v>
      </c>
      <c r="BE136" s="255">
        <f t="shared" si="18"/>
        <v>3.8666666666666667</v>
      </c>
      <c r="BF136" s="258">
        <f t="shared" si="15"/>
        <v>4.2772946859903387</v>
      </c>
      <c r="BG136" s="258">
        <f t="shared" si="9"/>
        <v>85.54589371980677</v>
      </c>
    </row>
    <row r="137" spans="1:59" x14ac:dyDescent="0.35">
      <c r="A137" s="53">
        <v>108</v>
      </c>
      <c r="B137" s="87" t="s">
        <v>115</v>
      </c>
      <c r="C137" s="20">
        <v>5</v>
      </c>
      <c r="D137" s="20">
        <v>5</v>
      </c>
      <c r="E137" s="20">
        <v>5</v>
      </c>
      <c r="F137" s="20">
        <v>5</v>
      </c>
      <c r="G137" s="20">
        <v>5</v>
      </c>
      <c r="H137" s="16">
        <v>5</v>
      </c>
      <c r="I137" s="20">
        <v>5</v>
      </c>
      <c r="J137" s="20" t="s">
        <v>150</v>
      </c>
      <c r="K137" s="20">
        <v>5</v>
      </c>
      <c r="L137" s="4">
        <v>5</v>
      </c>
      <c r="M137" s="20">
        <v>5</v>
      </c>
      <c r="N137" s="20">
        <v>5</v>
      </c>
      <c r="O137" s="4">
        <v>4</v>
      </c>
      <c r="P137" s="16">
        <v>4</v>
      </c>
      <c r="Q137" s="16">
        <v>5</v>
      </c>
      <c r="R137" s="217">
        <f t="shared" si="10"/>
        <v>4.5333333333333332</v>
      </c>
      <c r="S137" s="20">
        <v>5</v>
      </c>
      <c r="T137" s="20">
        <v>5</v>
      </c>
      <c r="U137" s="20">
        <v>5</v>
      </c>
      <c r="V137" s="20">
        <v>5</v>
      </c>
      <c r="W137" s="4">
        <v>5</v>
      </c>
      <c r="X137" s="2">
        <v>5</v>
      </c>
      <c r="Y137" s="20">
        <v>2</v>
      </c>
      <c r="Z137" s="20">
        <v>5</v>
      </c>
      <c r="AA137" s="20">
        <v>5</v>
      </c>
      <c r="AB137" s="2">
        <v>5</v>
      </c>
      <c r="AC137" s="16">
        <v>5</v>
      </c>
      <c r="AD137" s="16">
        <v>4</v>
      </c>
      <c r="AE137" s="16">
        <v>5</v>
      </c>
      <c r="AF137" s="16">
        <v>4</v>
      </c>
      <c r="AG137" s="16">
        <v>5</v>
      </c>
      <c r="AH137" s="16">
        <v>5</v>
      </c>
      <c r="AI137" s="16">
        <v>4</v>
      </c>
      <c r="AJ137" s="16">
        <v>5</v>
      </c>
      <c r="AK137" s="16">
        <v>5</v>
      </c>
      <c r="AL137" s="20">
        <v>5</v>
      </c>
      <c r="AM137" s="16">
        <v>4</v>
      </c>
      <c r="AN137" s="16">
        <v>5</v>
      </c>
      <c r="AO137" s="16">
        <v>5</v>
      </c>
      <c r="AP137" s="217">
        <f t="shared" si="11"/>
        <v>4.6956521739130439</v>
      </c>
      <c r="AQ137" s="16">
        <v>4</v>
      </c>
      <c r="AR137" s="20">
        <v>0</v>
      </c>
      <c r="AS137" s="20">
        <v>5</v>
      </c>
      <c r="AT137" s="4">
        <v>4</v>
      </c>
      <c r="AU137" s="20">
        <v>5</v>
      </c>
      <c r="AV137" s="16">
        <v>0</v>
      </c>
      <c r="AW137" s="20">
        <v>5</v>
      </c>
      <c r="AX137" s="2">
        <v>5</v>
      </c>
      <c r="AY137" s="2">
        <v>5</v>
      </c>
      <c r="AZ137" s="3">
        <v>4</v>
      </c>
      <c r="BA137" s="2">
        <v>5</v>
      </c>
      <c r="BB137" s="2">
        <v>4</v>
      </c>
      <c r="BC137" s="12">
        <v>5</v>
      </c>
      <c r="BD137" s="2">
        <v>5</v>
      </c>
      <c r="BE137" s="255">
        <f t="shared" si="18"/>
        <v>3.7333333333333334</v>
      </c>
      <c r="BF137" s="258">
        <f t="shared" si="15"/>
        <v>4.3207729468599041</v>
      </c>
      <c r="BG137" s="258">
        <f t="shared" si="9"/>
        <v>86.415458937198082</v>
      </c>
    </row>
    <row r="138" spans="1:59" x14ac:dyDescent="0.35">
      <c r="A138" s="53">
        <v>109</v>
      </c>
      <c r="B138" s="151" t="s">
        <v>116</v>
      </c>
      <c r="C138" s="186">
        <v>5</v>
      </c>
      <c r="D138" s="186">
        <v>5</v>
      </c>
      <c r="E138" s="186">
        <v>5</v>
      </c>
      <c r="F138" s="186">
        <v>5</v>
      </c>
      <c r="G138" s="186">
        <v>5</v>
      </c>
      <c r="H138" s="142">
        <v>5</v>
      </c>
      <c r="I138" s="186">
        <v>5</v>
      </c>
      <c r="J138" s="186" t="s">
        <v>150</v>
      </c>
      <c r="K138" s="186">
        <v>5</v>
      </c>
      <c r="L138" s="187">
        <v>5</v>
      </c>
      <c r="M138" s="186">
        <v>5</v>
      </c>
      <c r="N138" s="186">
        <v>5</v>
      </c>
      <c r="O138" s="187">
        <v>4</v>
      </c>
      <c r="P138" s="142">
        <v>4</v>
      </c>
      <c r="Q138" s="142">
        <v>5</v>
      </c>
      <c r="R138" s="218">
        <f t="shared" si="10"/>
        <v>4.5333333333333332</v>
      </c>
      <c r="S138" s="186">
        <v>5</v>
      </c>
      <c r="T138" s="186">
        <v>5</v>
      </c>
      <c r="U138" s="186">
        <v>5</v>
      </c>
      <c r="V138" s="186">
        <v>5</v>
      </c>
      <c r="W138" s="187">
        <v>5</v>
      </c>
      <c r="X138" s="140">
        <v>5</v>
      </c>
      <c r="Y138" s="186">
        <v>2</v>
      </c>
      <c r="Z138" s="186">
        <v>5</v>
      </c>
      <c r="AA138" s="186">
        <v>5</v>
      </c>
      <c r="AB138" s="140">
        <v>5</v>
      </c>
      <c r="AC138" s="142">
        <v>5</v>
      </c>
      <c r="AD138" s="142">
        <v>4</v>
      </c>
      <c r="AE138" s="142">
        <v>5</v>
      </c>
      <c r="AF138" s="142">
        <v>4</v>
      </c>
      <c r="AG138" s="142">
        <v>5</v>
      </c>
      <c r="AH138" s="142">
        <v>5</v>
      </c>
      <c r="AI138" s="142">
        <v>4</v>
      </c>
      <c r="AJ138" s="142">
        <v>5</v>
      </c>
      <c r="AK138" s="142">
        <v>5</v>
      </c>
      <c r="AL138" s="186">
        <v>5</v>
      </c>
      <c r="AM138" s="142">
        <v>4</v>
      </c>
      <c r="AN138" s="142">
        <v>5</v>
      </c>
      <c r="AO138" s="142">
        <v>5</v>
      </c>
      <c r="AP138" s="218">
        <f t="shared" si="11"/>
        <v>4.6956521739130439</v>
      </c>
      <c r="AQ138" s="142">
        <v>5</v>
      </c>
      <c r="AR138" s="186">
        <v>0</v>
      </c>
      <c r="AS138" s="186">
        <v>5</v>
      </c>
      <c r="AT138" s="187">
        <v>5</v>
      </c>
      <c r="AU138" s="186">
        <v>5</v>
      </c>
      <c r="AV138" s="142">
        <v>0</v>
      </c>
      <c r="AW138" s="186">
        <v>5</v>
      </c>
      <c r="AX138" s="140">
        <v>5</v>
      </c>
      <c r="AY138" s="140">
        <v>5</v>
      </c>
      <c r="AZ138" s="179">
        <v>4</v>
      </c>
      <c r="BA138" s="140">
        <v>5</v>
      </c>
      <c r="BB138" s="140">
        <v>4</v>
      </c>
      <c r="BC138" s="172">
        <v>5</v>
      </c>
      <c r="BD138" s="140">
        <v>5</v>
      </c>
      <c r="BE138" s="256">
        <f t="shared" si="18"/>
        <v>3.8666666666666667</v>
      </c>
      <c r="BF138" s="258">
        <f t="shared" si="15"/>
        <v>4.3652173913043484</v>
      </c>
      <c r="BG138" s="258">
        <f t="shared" si="9"/>
        <v>87.304347826086968</v>
      </c>
    </row>
    <row r="139" spans="1:59" x14ac:dyDescent="0.35">
      <c r="A139" s="235"/>
      <c r="B139" s="209"/>
      <c r="C139" s="210">
        <f>SUM(C92:C138)/45</f>
        <v>4.5999999999999996</v>
      </c>
      <c r="D139" s="210">
        <f t="shared" ref="D139:BE139" si="19">SUM(D92:D138)/45</f>
        <v>4.8888888888888893</v>
      </c>
      <c r="E139" s="210">
        <f t="shared" si="19"/>
        <v>4.7777777777777777</v>
      </c>
      <c r="F139" s="210">
        <f t="shared" si="19"/>
        <v>4.7111111111111112</v>
      </c>
      <c r="G139" s="210">
        <f t="shared" si="19"/>
        <v>4.8888888888888893</v>
      </c>
      <c r="H139" s="210">
        <f t="shared" si="19"/>
        <v>4.5333333333333332</v>
      </c>
      <c r="I139" s="210">
        <f t="shared" si="19"/>
        <v>4.4222222222222225</v>
      </c>
      <c r="J139" s="210">
        <f t="shared" si="19"/>
        <v>4.4000000000000004</v>
      </c>
      <c r="K139" s="210">
        <f t="shared" si="19"/>
        <v>4.3111111111111109</v>
      </c>
      <c r="L139" s="210">
        <f t="shared" si="19"/>
        <v>4.5555555555555554</v>
      </c>
      <c r="M139" s="210">
        <f t="shared" si="19"/>
        <v>4.7555555555555555</v>
      </c>
      <c r="N139" s="210">
        <f t="shared" si="19"/>
        <v>4.7777777777777777</v>
      </c>
      <c r="O139" s="210">
        <f t="shared" si="19"/>
        <v>4.4000000000000004</v>
      </c>
      <c r="P139" s="210">
        <f t="shared" si="19"/>
        <v>4.4444444444444446</v>
      </c>
      <c r="Q139" s="210">
        <f t="shared" si="19"/>
        <v>4.7555555555555555</v>
      </c>
      <c r="R139" s="210">
        <f t="shared" si="19"/>
        <v>4.6148148148148156</v>
      </c>
      <c r="S139" s="210">
        <f t="shared" si="19"/>
        <v>4.5999999999999996</v>
      </c>
      <c r="T139" s="210">
        <f t="shared" si="19"/>
        <v>4.2888888888888888</v>
      </c>
      <c r="U139" s="210">
        <f t="shared" si="19"/>
        <v>4.5999999999999996</v>
      </c>
      <c r="V139" s="210">
        <f t="shared" si="19"/>
        <v>4.5999999999999996</v>
      </c>
      <c r="W139" s="210">
        <f t="shared" si="19"/>
        <v>4.4222222222222225</v>
      </c>
      <c r="X139" s="210">
        <f t="shared" si="19"/>
        <v>4.822222222222222</v>
      </c>
      <c r="Y139" s="210">
        <f t="shared" si="19"/>
        <v>4.4888888888888889</v>
      </c>
      <c r="Z139" s="210">
        <f t="shared" si="19"/>
        <v>3.7111111111111112</v>
      </c>
      <c r="AA139" s="210">
        <f t="shared" si="19"/>
        <v>4.0666666666666664</v>
      </c>
      <c r="AB139" s="210">
        <f t="shared" si="19"/>
        <v>4.8888888888888893</v>
      </c>
      <c r="AC139" s="210">
        <f t="shared" si="19"/>
        <v>4.7555555555555555</v>
      </c>
      <c r="AD139" s="210">
        <f t="shared" si="19"/>
        <v>4.0444444444444443</v>
      </c>
      <c r="AE139" s="210">
        <f t="shared" si="19"/>
        <v>4.5555555555555554</v>
      </c>
      <c r="AF139" s="210">
        <f t="shared" si="19"/>
        <v>4.5999999999999996</v>
      </c>
      <c r="AG139" s="210">
        <f t="shared" si="19"/>
        <v>4.177777777777778</v>
      </c>
      <c r="AH139" s="210">
        <f t="shared" si="19"/>
        <v>4.0888888888888886</v>
      </c>
      <c r="AI139" s="210">
        <f t="shared" si="19"/>
        <v>3.9777777777777779</v>
      </c>
      <c r="AJ139" s="210">
        <f t="shared" si="19"/>
        <v>4.8</v>
      </c>
      <c r="AK139" s="210">
        <f t="shared" si="19"/>
        <v>4.8888888888888893</v>
      </c>
      <c r="AL139" s="210">
        <f t="shared" si="19"/>
        <v>4.7555555555555555</v>
      </c>
      <c r="AM139" s="210">
        <f t="shared" si="19"/>
        <v>3.911111111111111</v>
      </c>
      <c r="AN139" s="210">
        <f t="shared" si="19"/>
        <v>4.8888888888888893</v>
      </c>
      <c r="AO139" s="210">
        <f t="shared" si="19"/>
        <v>4.3111111111111109</v>
      </c>
      <c r="AP139" s="210">
        <f t="shared" si="19"/>
        <v>4.4454106280193235</v>
      </c>
      <c r="AQ139" s="210">
        <f t="shared" si="19"/>
        <v>3.911111111111111</v>
      </c>
      <c r="AR139" s="210">
        <f t="shared" si="19"/>
        <v>3.8888888888888888</v>
      </c>
      <c r="AS139" s="210">
        <f t="shared" si="19"/>
        <v>4.666666666666667</v>
      </c>
      <c r="AT139" s="210">
        <f t="shared" si="19"/>
        <v>4.7111111111111112</v>
      </c>
      <c r="AU139" s="210">
        <f t="shared" si="19"/>
        <v>4.8666666666666663</v>
      </c>
      <c r="AV139" s="210">
        <f t="shared" si="19"/>
        <v>4.4000000000000004</v>
      </c>
      <c r="AW139" s="210">
        <f t="shared" si="19"/>
        <v>4.8</v>
      </c>
      <c r="AX139" s="210">
        <f t="shared" si="19"/>
        <v>4.8</v>
      </c>
      <c r="AY139" s="210">
        <f t="shared" si="19"/>
        <v>4.8888888888888893</v>
      </c>
      <c r="AZ139" s="210">
        <f t="shared" si="19"/>
        <v>3.911111111111111</v>
      </c>
      <c r="BA139" s="210">
        <f t="shared" si="19"/>
        <v>4.333333333333333</v>
      </c>
      <c r="BB139" s="210">
        <f t="shared" si="19"/>
        <v>4.2444444444444445</v>
      </c>
      <c r="BC139" s="210">
        <f t="shared" si="19"/>
        <v>4.333333333333333</v>
      </c>
      <c r="BD139" s="210">
        <f t="shared" si="19"/>
        <v>4.8888888888888893</v>
      </c>
      <c r="BE139" s="210">
        <f t="shared" si="19"/>
        <v>4.1762962962962966</v>
      </c>
      <c r="BF139" s="258">
        <f t="shared" si="15"/>
        <v>4.4121739130434783</v>
      </c>
      <c r="BG139" s="258">
        <f t="shared" ref="BG139:BG177" si="20">BF139*100/5</f>
        <v>88.243478260869566</v>
      </c>
    </row>
    <row r="140" spans="1:59" x14ac:dyDescent="0.35">
      <c r="A140" s="226"/>
      <c r="B140" s="65" t="s">
        <v>117</v>
      </c>
      <c r="C140" s="134"/>
      <c r="D140" s="134"/>
      <c r="E140" s="134"/>
      <c r="F140" s="194"/>
      <c r="G140" s="134"/>
      <c r="H140" s="195"/>
      <c r="I140" s="134"/>
      <c r="J140" s="134"/>
      <c r="K140" s="134"/>
      <c r="L140" s="138"/>
      <c r="M140" s="134"/>
      <c r="N140" s="134"/>
      <c r="O140" s="138"/>
      <c r="P140" s="195"/>
      <c r="Q140" s="195"/>
      <c r="R140" s="195"/>
      <c r="S140" s="134"/>
      <c r="T140" s="134"/>
      <c r="U140" s="134"/>
      <c r="V140" s="134"/>
      <c r="W140" s="136"/>
      <c r="X140" s="136"/>
      <c r="Y140" s="134"/>
      <c r="Z140" s="134"/>
      <c r="AA140" s="134"/>
      <c r="AB140" s="134"/>
      <c r="AC140" s="195"/>
      <c r="AD140" s="195"/>
      <c r="AE140" s="195"/>
      <c r="AF140" s="66"/>
      <c r="AG140" s="195"/>
      <c r="AH140" s="195"/>
      <c r="AI140" s="195"/>
      <c r="AJ140" s="195"/>
      <c r="AK140" s="195"/>
      <c r="AL140" s="134"/>
      <c r="AM140" s="195"/>
      <c r="AN140" s="195"/>
      <c r="AO140" s="195"/>
      <c r="AP140" s="195"/>
      <c r="AQ140" s="66"/>
      <c r="AR140" s="196" t="s">
        <v>266</v>
      </c>
      <c r="AS140" s="194"/>
      <c r="AT140" s="136"/>
      <c r="AU140" s="134"/>
      <c r="AV140" s="195"/>
      <c r="AW140" s="134"/>
      <c r="AX140" s="136"/>
      <c r="AY140" s="136"/>
      <c r="AZ140" s="136"/>
      <c r="BA140" s="134"/>
      <c r="BB140" s="134"/>
      <c r="BC140" s="134"/>
      <c r="BD140" s="134"/>
      <c r="BE140" s="134"/>
      <c r="BF140" s="134"/>
      <c r="BG140" s="134"/>
    </row>
    <row r="141" spans="1:59" ht="26.5" x14ac:dyDescent="0.35">
      <c r="A141" s="126"/>
      <c r="B141" s="180" t="s">
        <v>118</v>
      </c>
      <c r="C141" s="124"/>
      <c r="D141" s="124"/>
      <c r="E141" s="124"/>
      <c r="F141" s="124"/>
      <c r="G141" s="124"/>
      <c r="H141" s="125"/>
      <c r="I141" s="124"/>
      <c r="J141" s="124"/>
      <c r="K141" s="124"/>
      <c r="L141" s="190"/>
      <c r="M141" s="124"/>
      <c r="N141" s="124"/>
      <c r="O141" s="190"/>
      <c r="P141" s="125"/>
      <c r="Q141" s="125"/>
      <c r="R141" s="125"/>
      <c r="S141" s="124"/>
      <c r="T141" s="124"/>
      <c r="U141" s="124"/>
      <c r="V141" s="124"/>
      <c r="W141" s="190"/>
      <c r="X141" s="190"/>
      <c r="Y141" s="124"/>
      <c r="Z141" s="124"/>
      <c r="AA141" s="124"/>
      <c r="AB141" s="124"/>
      <c r="AC141" s="125"/>
      <c r="AD141" s="125"/>
      <c r="AE141" s="125"/>
      <c r="AF141" s="125"/>
      <c r="AG141" s="125"/>
      <c r="AH141" s="125"/>
      <c r="AI141" s="125"/>
      <c r="AJ141" s="125"/>
      <c r="AK141" s="125"/>
      <c r="AL141" s="124"/>
      <c r="AM141" s="125"/>
      <c r="AN141" s="125"/>
      <c r="AO141" s="125"/>
      <c r="AP141" s="125"/>
      <c r="AQ141" s="125"/>
      <c r="AR141" s="124"/>
      <c r="AS141" s="124"/>
      <c r="AT141" s="190"/>
      <c r="AU141" s="124"/>
      <c r="AV141" s="125"/>
      <c r="AW141" s="124"/>
      <c r="AX141" s="181"/>
      <c r="AY141" s="181"/>
      <c r="AZ141" s="181"/>
      <c r="BA141" s="124"/>
      <c r="BB141" s="124"/>
      <c r="BC141" s="124"/>
      <c r="BD141" s="124"/>
      <c r="BE141" s="124"/>
      <c r="BF141" s="124"/>
      <c r="BG141" s="124"/>
    </row>
    <row r="142" spans="1:59" x14ac:dyDescent="0.35">
      <c r="A142" s="53">
        <v>110</v>
      </c>
      <c r="B142" s="188" t="s">
        <v>119</v>
      </c>
      <c r="C142" s="149">
        <v>5</v>
      </c>
      <c r="D142" s="149">
        <v>5</v>
      </c>
      <c r="E142" s="149">
        <v>5</v>
      </c>
      <c r="F142" s="149">
        <v>5</v>
      </c>
      <c r="G142" s="149"/>
      <c r="H142" s="148">
        <v>5</v>
      </c>
      <c r="I142" s="149">
        <v>5</v>
      </c>
      <c r="J142" s="149"/>
      <c r="K142" s="149">
        <v>5</v>
      </c>
      <c r="L142" s="189">
        <v>4</v>
      </c>
      <c r="M142" s="149">
        <v>5</v>
      </c>
      <c r="N142" s="149">
        <v>5</v>
      </c>
      <c r="O142" s="189">
        <v>5</v>
      </c>
      <c r="P142" s="148">
        <v>5</v>
      </c>
      <c r="Q142" s="148">
        <v>5</v>
      </c>
      <c r="R142" s="216">
        <f t="shared" ref="R142:R175" si="21">SUM(C142:Q142)/15</f>
        <v>4.2666666666666666</v>
      </c>
      <c r="S142" s="149">
        <v>5</v>
      </c>
      <c r="T142" s="149">
        <v>5</v>
      </c>
      <c r="U142" s="149">
        <v>5</v>
      </c>
      <c r="V142" s="149">
        <v>5</v>
      </c>
      <c r="W142" s="189">
        <v>5</v>
      </c>
      <c r="X142" s="141">
        <v>5</v>
      </c>
      <c r="Y142" s="149">
        <v>5</v>
      </c>
      <c r="Z142" s="149">
        <v>5</v>
      </c>
      <c r="AA142" s="149">
        <v>5</v>
      </c>
      <c r="AB142" s="141">
        <v>5</v>
      </c>
      <c r="AC142" s="148">
        <v>5</v>
      </c>
      <c r="AD142" s="148">
        <v>5</v>
      </c>
      <c r="AE142" s="148">
        <v>4</v>
      </c>
      <c r="AF142" s="148">
        <v>5</v>
      </c>
      <c r="AG142" s="148">
        <v>5</v>
      </c>
      <c r="AH142" s="148">
        <v>5</v>
      </c>
      <c r="AI142" s="148">
        <v>5</v>
      </c>
      <c r="AJ142" s="148">
        <v>5</v>
      </c>
      <c r="AK142" s="148">
        <v>5</v>
      </c>
      <c r="AL142" s="149">
        <v>5</v>
      </c>
      <c r="AM142" s="148">
        <v>4</v>
      </c>
      <c r="AN142" s="148">
        <v>5</v>
      </c>
      <c r="AO142" s="148">
        <v>5</v>
      </c>
      <c r="AP142" s="216">
        <f t="shared" ref="AP142:AP175" si="22">SUM(S142:AO142)/23</f>
        <v>4.9130434782608692</v>
      </c>
      <c r="AQ142" s="148">
        <v>5</v>
      </c>
      <c r="AR142" s="149">
        <v>5</v>
      </c>
      <c r="AS142" s="149">
        <v>5</v>
      </c>
      <c r="AT142" s="189">
        <v>4</v>
      </c>
      <c r="AU142" s="149">
        <v>5</v>
      </c>
      <c r="AV142" s="148">
        <v>5</v>
      </c>
      <c r="AW142" s="149">
        <v>5</v>
      </c>
      <c r="AX142" s="141">
        <v>5</v>
      </c>
      <c r="AY142" s="141">
        <v>5</v>
      </c>
      <c r="AZ142" s="141">
        <v>4</v>
      </c>
      <c r="BA142" s="141">
        <v>5</v>
      </c>
      <c r="BB142" s="141">
        <v>5</v>
      </c>
      <c r="BC142" s="150">
        <v>5</v>
      </c>
      <c r="BD142" s="141">
        <v>5</v>
      </c>
      <c r="BE142" s="254">
        <f>SUM(AQ142:BD142)/15</f>
        <v>4.5333333333333332</v>
      </c>
      <c r="BF142" s="258">
        <f t="shared" ref="BF142:BF151" si="23">(R142+AP142+BE142)/3</f>
        <v>4.5710144927536236</v>
      </c>
      <c r="BG142" s="258">
        <f t="shared" si="20"/>
        <v>91.420289855072468</v>
      </c>
    </row>
    <row r="143" spans="1:59" x14ac:dyDescent="0.35">
      <c r="A143" s="53">
        <v>11</v>
      </c>
      <c r="B143" s="87" t="s">
        <v>120</v>
      </c>
      <c r="C143" s="20">
        <v>5</v>
      </c>
      <c r="D143" s="20">
        <v>5</v>
      </c>
      <c r="E143" s="20">
        <v>5</v>
      </c>
      <c r="F143" s="20">
        <v>5</v>
      </c>
      <c r="G143" s="20">
        <v>5</v>
      </c>
      <c r="H143" s="16">
        <v>5</v>
      </c>
      <c r="I143" s="20">
        <v>5</v>
      </c>
      <c r="J143" s="20">
        <v>5</v>
      </c>
      <c r="K143" s="20">
        <v>5</v>
      </c>
      <c r="L143" s="4">
        <v>4</v>
      </c>
      <c r="M143" s="20">
        <v>5</v>
      </c>
      <c r="N143" s="20">
        <v>5</v>
      </c>
      <c r="O143" s="4">
        <v>4</v>
      </c>
      <c r="P143" s="16">
        <v>4</v>
      </c>
      <c r="Q143" s="16">
        <v>5</v>
      </c>
      <c r="R143" s="217">
        <f t="shared" si="21"/>
        <v>4.8</v>
      </c>
      <c r="S143" s="20">
        <v>5</v>
      </c>
      <c r="T143" s="20">
        <v>5</v>
      </c>
      <c r="U143" s="20">
        <v>5</v>
      </c>
      <c r="V143" s="20">
        <v>5</v>
      </c>
      <c r="W143" s="4">
        <v>4</v>
      </c>
      <c r="X143" s="2">
        <v>5</v>
      </c>
      <c r="Y143" s="20">
        <v>5</v>
      </c>
      <c r="Z143" s="20">
        <v>5</v>
      </c>
      <c r="AA143" s="20">
        <v>5</v>
      </c>
      <c r="AB143" s="2">
        <v>5</v>
      </c>
      <c r="AC143" s="16">
        <v>5</v>
      </c>
      <c r="AD143" s="16">
        <v>5</v>
      </c>
      <c r="AE143" s="16">
        <v>4</v>
      </c>
      <c r="AF143" s="16">
        <v>5</v>
      </c>
      <c r="AG143" s="16">
        <v>5</v>
      </c>
      <c r="AH143" s="16">
        <v>5</v>
      </c>
      <c r="AI143" s="16">
        <v>5</v>
      </c>
      <c r="AJ143" s="16">
        <v>5</v>
      </c>
      <c r="AK143" s="16">
        <v>5</v>
      </c>
      <c r="AL143" s="20">
        <v>5</v>
      </c>
      <c r="AM143" s="16">
        <v>4</v>
      </c>
      <c r="AN143" s="16">
        <v>5</v>
      </c>
      <c r="AO143" s="16">
        <v>5</v>
      </c>
      <c r="AP143" s="217">
        <f t="shared" si="22"/>
        <v>4.8695652173913047</v>
      </c>
      <c r="AQ143" s="16">
        <v>5</v>
      </c>
      <c r="AR143" s="20">
        <v>5</v>
      </c>
      <c r="AS143" s="20">
        <v>5</v>
      </c>
      <c r="AT143" s="4">
        <v>4</v>
      </c>
      <c r="AU143" s="20">
        <v>5</v>
      </c>
      <c r="AV143" s="16">
        <v>5</v>
      </c>
      <c r="AW143" s="20">
        <v>5</v>
      </c>
      <c r="AX143" s="2">
        <v>5</v>
      </c>
      <c r="AY143" s="2">
        <v>5</v>
      </c>
      <c r="AZ143" s="2">
        <v>4</v>
      </c>
      <c r="BA143" s="2">
        <v>5</v>
      </c>
      <c r="BB143" s="2">
        <v>5</v>
      </c>
      <c r="BC143" s="12">
        <v>5</v>
      </c>
      <c r="BD143" s="2">
        <v>5</v>
      </c>
      <c r="BE143" s="255">
        <f>SUM(AQ143:BD143)/15</f>
        <v>4.5333333333333332</v>
      </c>
      <c r="BF143" s="258">
        <f t="shared" si="23"/>
        <v>4.7342995169082132</v>
      </c>
      <c r="BG143" s="258">
        <f t="shared" si="20"/>
        <v>94.68599033816426</v>
      </c>
    </row>
    <row r="144" spans="1:59" x14ac:dyDescent="0.35">
      <c r="A144" s="53">
        <v>112</v>
      </c>
      <c r="B144" s="87" t="s">
        <v>121</v>
      </c>
      <c r="C144" s="20">
        <v>5</v>
      </c>
      <c r="D144" s="20">
        <v>5</v>
      </c>
      <c r="E144" s="20">
        <v>5</v>
      </c>
      <c r="F144" s="20">
        <v>5</v>
      </c>
      <c r="G144" s="20">
        <v>5</v>
      </c>
      <c r="H144" s="16">
        <v>5</v>
      </c>
      <c r="I144" s="20">
        <v>5</v>
      </c>
      <c r="J144" s="20">
        <v>5</v>
      </c>
      <c r="K144" s="20">
        <v>5</v>
      </c>
      <c r="L144" s="4">
        <v>4</v>
      </c>
      <c r="M144" s="20">
        <v>5</v>
      </c>
      <c r="N144" s="20">
        <v>5</v>
      </c>
      <c r="O144" s="4">
        <v>4</v>
      </c>
      <c r="P144" s="16">
        <v>4</v>
      </c>
      <c r="Q144" s="16">
        <v>5</v>
      </c>
      <c r="R144" s="217">
        <f t="shared" si="21"/>
        <v>4.8</v>
      </c>
      <c r="S144" s="20">
        <v>5</v>
      </c>
      <c r="T144" s="20">
        <v>5</v>
      </c>
      <c r="U144" s="20">
        <v>5</v>
      </c>
      <c r="V144" s="20">
        <v>5</v>
      </c>
      <c r="W144" s="4">
        <v>4</v>
      </c>
      <c r="X144" s="2">
        <v>5</v>
      </c>
      <c r="Y144" s="20">
        <v>5</v>
      </c>
      <c r="Z144" s="20">
        <v>5</v>
      </c>
      <c r="AA144" s="20">
        <v>5</v>
      </c>
      <c r="AB144" s="2">
        <v>5</v>
      </c>
      <c r="AC144" s="16">
        <v>5</v>
      </c>
      <c r="AD144" s="16">
        <v>4</v>
      </c>
      <c r="AE144" s="16">
        <v>4</v>
      </c>
      <c r="AF144" s="16">
        <v>5</v>
      </c>
      <c r="AG144" s="16">
        <v>5</v>
      </c>
      <c r="AH144" s="16">
        <v>5</v>
      </c>
      <c r="AI144" s="16">
        <v>5</v>
      </c>
      <c r="AJ144" s="16">
        <v>5</v>
      </c>
      <c r="AK144" s="16">
        <v>5</v>
      </c>
      <c r="AL144" s="20">
        <v>5</v>
      </c>
      <c r="AM144" s="16">
        <v>4</v>
      </c>
      <c r="AN144" s="16">
        <v>5</v>
      </c>
      <c r="AO144" s="16">
        <v>5</v>
      </c>
      <c r="AP144" s="217">
        <f t="shared" si="22"/>
        <v>4.8260869565217392</v>
      </c>
      <c r="AQ144" s="16">
        <v>5</v>
      </c>
      <c r="AR144" s="20">
        <v>5</v>
      </c>
      <c r="AS144" s="20">
        <v>5</v>
      </c>
      <c r="AT144" s="4">
        <v>4</v>
      </c>
      <c r="AU144" s="20">
        <v>5</v>
      </c>
      <c r="AV144" s="16">
        <v>5</v>
      </c>
      <c r="AW144" s="20">
        <v>5</v>
      </c>
      <c r="AX144" s="2">
        <v>5</v>
      </c>
      <c r="AY144" s="2">
        <v>5</v>
      </c>
      <c r="AZ144" s="2">
        <v>4</v>
      </c>
      <c r="BA144" s="2">
        <v>5</v>
      </c>
      <c r="BB144" s="2">
        <v>5</v>
      </c>
      <c r="BC144" s="12">
        <v>5</v>
      </c>
      <c r="BD144" s="2">
        <v>5</v>
      </c>
      <c r="BE144" s="255">
        <f>SUM(AQ144:BD144)/15</f>
        <v>4.5333333333333332</v>
      </c>
      <c r="BF144" s="258">
        <f t="shared" si="23"/>
        <v>4.7198067632850238</v>
      </c>
      <c r="BG144" s="258">
        <f t="shared" si="20"/>
        <v>94.39613526570048</v>
      </c>
    </row>
    <row r="145" spans="1:59" x14ac:dyDescent="0.35">
      <c r="A145" s="53">
        <v>113</v>
      </c>
      <c r="B145" s="87" t="s">
        <v>122</v>
      </c>
      <c r="C145" s="20">
        <v>5</v>
      </c>
      <c r="D145" s="20">
        <v>5</v>
      </c>
      <c r="E145" s="20">
        <v>5</v>
      </c>
      <c r="F145" s="20">
        <v>5</v>
      </c>
      <c r="G145" s="20">
        <v>5</v>
      </c>
      <c r="H145" s="16">
        <v>5</v>
      </c>
      <c r="I145" s="20">
        <v>5</v>
      </c>
      <c r="J145" s="20">
        <v>5</v>
      </c>
      <c r="K145" s="20">
        <v>5</v>
      </c>
      <c r="L145" s="4">
        <v>4</v>
      </c>
      <c r="M145" s="20">
        <v>5</v>
      </c>
      <c r="N145" s="20">
        <v>5</v>
      </c>
      <c r="O145" s="4">
        <v>4</v>
      </c>
      <c r="P145" s="16">
        <v>4</v>
      </c>
      <c r="Q145" s="16">
        <v>5</v>
      </c>
      <c r="R145" s="217">
        <f t="shared" si="21"/>
        <v>4.8</v>
      </c>
      <c r="S145" s="20">
        <v>5</v>
      </c>
      <c r="T145" s="20">
        <v>5</v>
      </c>
      <c r="U145" s="20">
        <v>5</v>
      </c>
      <c r="V145" s="20">
        <v>5</v>
      </c>
      <c r="W145" s="4">
        <v>4</v>
      </c>
      <c r="X145" s="2">
        <v>5</v>
      </c>
      <c r="Y145" s="20">
        <v>5</v>
      </c>
      <c r="Z145" s="20">
        <v>5</v>
      </c>
      <c r="AA145" s="20">
        <v>5</v>
      </c>
      <c r="AB145" s="2">
        <v>5</v>
      </c>
      <c r="AC145" s="16">
        <v>5</v>
      </c>
      <c r="AD145" s="16">
        <v>4</v>
      </c>
      <c r="AE145" s="16">
        <v>4</v>
      </c>
      <c r="AF145" s="16">
        <v>5</v>
      </c>
      <c r="AG145" s="16">
        <v>4</v>
      </c>
      <c r="AH145" s="16">
        <v>4</v>
      </c>
      <c r="AI145" s="16">
        <v>4</v>
      </c>
      <c r="AJ145" s="16">
        <v>5</v>
      </c>
      <c r="AK145" s="16">
        <v>5</v>
      </c>
      <c r="AL145" s="20">
        <v>5</v>
      </c>
      <c r="AM145" s="16">
        <v>4</v>
      </c>
      <c r="AN145" s="16">
        <v>5</v>
      </c>
      <c r="AO145" s="16">
        <v>5</v>
      </c>
      <c r="AP145" s="217">
        <f t="shared" si="22"/>
        <v>4.6956521739130439</v>
      </c>
      <c r="AQ145" s="16">
        <v>5</v>
      </c>
      <c r="AR145" s="20">
        <v>5</v>
      </c>
      <c r="AS145" s="20">
        <v>5</v>
      </c>
      <c r="AT145" s="4">
        <v>4</v>
      </c>
      <c r="AU145" s="20">
        <v>5</v>
      </c>
      <c r="AV145" s="16">
        <v>5</v>
      </c>
      <c r="AW145" s="20">
        <v>5</v>
      </c>
      <c r="AX145" s="2">
        <v>5</v>
      </c>
      <c r="AY145" s="2">
        <v>5</v>
      </c>
      <c r="AZ145" s="2">
        <v>4</v>
      </c>
      <c r="BA145" s="2">
        <v>5</v>
      </c>
      <c r="BB145" s="2">
        <v>5</v>
      </c>
      <c r="BC145" s="12">
        <v>5</v>
      </c>
      <c r="BD145" s="2">
        <v>5</v>
      </c>
      <c r="BE145" s="255">
        <f>SUM(AQ145:BD145)/15</f>
        <v>4.5333333333333332</v>
      </c>
      <c r="BF145" s="258">
        <f t="shared" si="23"/>
        <v>4.6763285024154593</v>
      </c>
      <c r="BG145" s="258">
        <f t="shared" si="20"/>
        <v>93.526570048309196</v>
      </c>
    </row>
    <row r="146" spans="1:59" ht="26.5" x14ac:dyDescent="0.35">
      <c r="A146" s="53">
        <v>114</v>
      </c>
      <c r="B146" s="169" t="s">
        <v>124</v>
      </c>
      <c r="C146" s="186">
        <v>5</v>
      </c>
      <c r="D146" s="186">
        <v>5</v>
      </c>
      <c r="E146" s="186">
        <v>5</v>
      </c>
      <c r="F146" s="186">
        <v>5</v>
      </c>
      <c r="G146" s="186">
        <v>5</v>
      </c>
      <c r="H146" s="142">
        <v>5</v>
      </c>
      <c r="I146" s="186">
        <v>5</v>
      </c>
      <c r="J146" s="186">
        <v>5</v>
      </c>
      <c r="K146" s="186">
        <v>5</v>
      </c>
      <c r="L146" s="187">
        <v>4</v>
      </c>
      <c r="M146" s="186">
        <v>5</v>
      </c>
      <c r="N146" s="186">
        <v>5</v>
      </c>
      <c r="O146" s="187"/>
      <c r="P146" s="142">
        <v>5</v>
      </c>
      <c r="Q146" s="142">
        <v>5</v>
      </c>
      <c r="R146" s="218">
        <f t="shared" si="21"/>
        <v>4.5999999999999996</v>
      </c>
      <c r="S146" s="186">
        <v>5</v>
      </c>
      <c r="T146" s="186">
        <v>5</v>
      </c>
      <c r="U146" s="186">
        <v>5</v>
      </c>
      <c r="V146" s="186">
        <v>5</v>
      </c>
      <c r="W146" s="187">
        <v>5</v>
      </c>
      <c r="X146" s="140">
        <v>5</v>
      </c>
      <c r="Y146" s="186">
        <v>5</v>
      </c>
      <c r="Z146" s="186">
        <v>5</v>
      </c>
      <c r="AA146" s="186">
        <v>5</v>
      </c>
      <c r="AB146" s="140">
        <v>5</v>
      </c>
      <c r="AC146" s="142">
        <v>5</v>
      </c>
      <c r="AD146" s="142">
        <v>4</v>
      </c>
      <c r="AE146" s="142">
        <v>4</v>
      </c>
      <c r="AF146" s="142">
        <v>5</v>
      </c>
      <c r="AG146" s="142">
        <v>4</v>
      </c>
      <c r="AH146" s="142">
        <v>4</v>
      </c>
      <c r="AI146" s="142">
        <v>4</v>
      </c>
      <c r="AJ146" s="142">
        <v>5</v>
      </c>
      <c r="AK146" s="142">
        <v>5</v>
      </c>
      <c r="AL146" s="186">
        <v>5</v>
      </c>
      <c r="AM146" s="142">
        <v>4</v>
      </c>
      <c r="AN146" s="142">
        <v>5</v>
      </c>
      <c r="AO146" s="142">
        <v>5</v>
      </c>
      <c r="AP146" s="218">
        <f t="shared" si="22"/>
        <v>4.7391304347826084</v>
      </c>
      <c r="AQ146" s="142">
        <v>5</v>
      </c>
      <c r="AR146" s="186">
        <v>5</v>
      </c>
      <c r="AS146" s="186">
        <v>5</v>
      </c>
      <c r="AT146" s="187">
        <v>4</v>
      </c>
      <c r="AU146" s="186">
        <v>5</v>
      </c>
      <c r="AV146" s="142">
        <v>5</v>
      </c>
      <c r="AW146" s="186">
        <v>5</v>
      </c>
      <c r="AX146" s="140">
        <v>0</v>
      </c>
      <c r="AY146" s="140">
        <v>4</v>
      </c>
      <c r="AZ146" s="140">
        <v>4</v>
      </c>
      <c r="BA146" s="140">
        <v>5</v>
      </c>
      <c r="BB146" s="140" t="s">
        <v>150</v>
      </c>
      <c r="BC146" s="172">
        <v>5</v>
      </c>
      <c r="BD146" s="140">
        <v>5</v>
      </c>
      <c r="BE146" s="256">
        <f>SUM(AQ146:BD146)/15</f>
        <v>3.8</v>
      </c>
      <c r="BF146" s="258">
        <f t="shared" si="23"/>
        <v>4.379710144927536</v>
      </c>
      <c r="BG146" s="258">
        <f t="shared" si="20"/>
        <v>87.594202898550719</v>
      </c>
    </row>
    <row r="147" spans="1:59" ht="26.5" x14ac:dyDescent="0.35">
      <c r="A147" s="47"/>
      <c r="B147" s="88" t="s">
        <v>125</v>
      </c>
      <c r="C147" s="129"/>
      <c r="D147" s="129"/>
      <c r="E147" s="129"/>
      <c r="F147" s="198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  <c r="R147" s="129"/>
      <c r="S147" s="129"/>
      <c r="T147" s="129"/>
      <c r="U147" s="129"/>
      <c r="V147" s="129"/>
      <c r="W147" s="129"/>
      <c r="X147" s="129"/>
      <c r="Y147" s="129"/>
      <c r="Z147" s="129"/>
      <c r="AA147" s="129"/>
      <c r="AB147" s="129"/>
      <c r="AC147" s="129"/>
      <c r="AD147" s="129"/>
      <c r="AE147" s="129"/>
      <c r="AF147" s="129"/>
      <c r="AG147" s="129"/>
      <c r="AH147" s="129"/>
      <c r="AI147" s="129"/>
      <c r="AJ147" s="129"/>
      <c r="AK147" s="129"/>
      <c r="AL147" s="129"/>
      <c r="AM147" s="129"/>
      <c r="AN147" s="129"/>
      <c r="AO147" s="129"/>
      <c r="AP147" s="129"/>
      <c r="AQ147" s="129"/>
      <c r="AR147" s="129"/>
      <c r="AS147" s="129"/>
      <c r="AT147" s="129"/>
      <c r="AU147" s="129"/>
      <c r="AV147" s="129"/>
      <c r="AW147" s="129"/>
      <c r="AX147" s="129"/>
      <c r="AY147" s="129"/>
      <c r="AZ147" s="129"/>
      <c r="BA147" s="129"/>
      <c r="BB147" s="129"/>
      <c r="BC147" s="129"/>
      <c r="BD147" s="129"/>
      <c r="BE147" s="129"/>
      <c r="BF147" s="129"/>
      <c r="BG147" s="129"/>
    </row>
    <row r="148" spans="1:59" x14ac:dyDescent="0.35">
      <c r="A148" s="53">
        <v>115</v>
      </c>
      <c r="B148" s="188" t="s">
        <v>126</v>
      </c>
      <c r="C148" s="149">
        <v>5</v>
      </c>
      <c r="D148" s="149">
        <v>5</v>
      </c>
      <c r="E148" s="149">
        <v>0</v>
      </c>
      <c r="F148" s="149">
        <v>4</v>
      </c>
      <c r="G148" s="149">
        <v>5</v>
      </c>
      <c r="H148" s="148">
        <v>4</v>
      </c>
      <c r="I148" s="149">
        <v>4</v>
      </c>
      <c r="J148" s="149">
        <v>5</v>
      </c>
      <c r="K148" s="149">
        <v>4</v>
      </c>
      <c r="L148" s="189">
        <v>4</v>
      </c>
      <c r="M148" s="149">
        <v>5</v>
      </c>
      <c r="N148" s="149">
        <v>5</v>
      </c>
      <c r="O148" s="189">
        <v>4</v>
      </c>
      <c r="P148" s="148">
        <v>4</v>
      </c>
      <c r="Q148" s="148">
        <v>5</v>
      </c>
      <c r="R148" s="216">
        <f t="shared" si="21"/>
        <v>4.2</v>
      </c>
      <c r="S148" s="149">
        <v>5</v>
      </c>
      <c r="T148" s="149">
        <v>5</v>
      </c>
      <c r="U148" s="149">
        <v>5</v>
      </c>
      <c r="V148" s="149">
        <v>5</v>
      </c>
      <c r="W148" s="189">
        <v>5</v>
      </c>
      <c r="X148" s="141">
        <v>4</v>
      </c>
      <c r="Y148" s="149">
        <v>5</v>
      </c>
      <c r="Z148" s="149">
        <v>5</v>
      </c>
      <c r="AA148" s="149">
        <v>5</v>
      </c>
      <c r="AB148" s="141">
        <v>5</v>
      </c>
      <c r="AC148" s="148">
        <v>5</v>
      </c>
      <c r="AD148" s="148">
        <v>4</v>
      </c>
      <c r="AE148" s="148">
        <v>4</v>
      </c>
      <c r="AF148" s="148">
        <v>5</v>
      </c>
      <c r="AG148" s="148">
        <v>4</v>
      </c>
      <c r="AH148" s="148">
        <v>4</v>
      </c>
      <c r="AI148" s="148">
        <v>4</v>
      </c>
      <c r="AJ148" s="148">
        <v>5</v>
      </c>
      <c r="AK148" s="148">
        <v>5</v>
      </c>
      <c r="AL148" s="149">
        <v>5</v>
      </c>
      <c r="AM148" s="148">
        <v>4</v>
      </c>
      <c r="AN148" s="148">
        <v>5</v>
      </c>
      <c r="AO148" s="148">
        <v>4</v>
      </c>
      <c r="AP148" s="216">
        <f t="shared" si="22"/>
        <v>4.6521739130434785</v>
      </c>
      <c r="AQ148" s="148">
        <v>5</v>
      </c>
      <c r="AR148" s="149">
        <v>5</v>
      </c>
      <c r="AS148" s="149">
        <v>5</v>
      </c>
      <c r="AT148" s="189">
        <v>3</v>
      </c>
      <c r="AU148" s="149">
        <v>3</v>
      </c>
      <c r="AV148" s="148">
        <v>5</v>
      </c>
      <c r="AW148" s="149">
        <v>4</v>
      </c>
      <c r="AX148" s="141">
        <v>5</v>
      </c>
      <c r="AY148" s="141">
        <v>5</v>
      </c>
      <c r="AZ148" s="141">
        <v>4</v>
      </c>
      <c r="BA148" s="141">
        <v>5</v>
      </c>
      <c r="BB148" s="141">
        <v>5</v>
      </c>
      <c r="BC148" s="150">
        <v>5</v>
      </c>
      <c r="BD148" s="141">
        <v>5</v>
      </c>
      <c r="BE148" s="254">
        <f>SUM(AQ148:BD148)/15</f>
        <v>4.2666666666666666</v>
      </c>
      <c r="BF148" s="258">
        <f t="shared" si="23"/>
        <v>4.3729468599033821</v>
      </c>
      <c r="BG148" s="258">
        <f t="shared" si="20"/>
        <v>87.458937198067645</v>
      </c>
    </row>
    <row r="149" spans="1:59" x14ac:dyDescent="0.35">
      <c r="A149" s="53">
        <v>116</v>
      </c>
      <c r="B149" s="87" t="s">
        <v>127</v>
      </c>
      <c r="C149" s="20">
        <v>5</v>
      </c>
      <c r="D149" s="20">
        <v>5</v>
      </c>
      <c r="E149" s="20">
        <v>5</v>
      </c>
      <c r="F149" s="20">
        <v>4</v>
      </c>
      <c r="G149" s="20">
        <v>5</v>
      </c>
      <c r="H149" s="16">
        <v>4</v>
      </c>
      <c r="I149" s="20">
        <v>4</v>
      </c>
      <c r="J149" s="20">
        <v>5</v>
      </c>
      <c r="K149" s="20">
        <v>4</v>
      </c>
      <c r="L149" s="4">
        <v>4</v>
      </c>
      <c r="M149" s="20">
        <v>5</v>
      </c>
      <c r="N149" s="20">
        <v>5</v>
      </c>
      <c r="O149" s="4">
        <v>4</v>
      </c>
      <c r="P149" s="16">
        <v>4</v>
      </c>
      <c r="Q149" s="16">
        <v>5</v>
      </c>
      <c r="R149" s="217">
        <f t="shared" si="21"/>
        <v>4.5333333333333332</v>
      </c>
      <c r="S149" s="20">
        <v>5</v>
      </c>
      <c r="T149" s="20">
        <v>5</v>
      </c>
      <c r="U149" s="20">
        <v>5</v>
      </c>
      <c r="V149" s="20">
        <v>5</v>
      </c>
      <c r="W149" s="4">
        <v>5</v>
      </c>
      <c r="X149" s="2">
        <v>4</v>
      </c>
      <c r="Y149" s="20">
        <v>5</v>
      </c>
      <c r="Z149" s="20">
        <v>5</v>
      </c>
      <c r="AA149" s="20">
        <v>5</v>
      </c>
      <c r="AB149" s="2">
        <v>5</v>
      </c>
      <c r="AC149" s="16">
        <v>5</v>
      </c>
      <c r="AD149" s="16">
        <v>4</v>
      </c>
      <c r="AE149" s="16">
        <v>4</v>
      </c>
      <c r="AF149" s="16">
        <v>4</v>
      </c>
      <c r="AG149" s="16">
        <v>4</v>
      </c>
      <c r="AH149" s="16">
        <v>4</v>
      </c>
      <c r="AI149" s="16">
        <v>4</v>
      </c>
      <c r="AJ149" s="16">
        <v>5</v>
      </c>
      <c r="AK149" s="16">
        <v>5</v>
      </c>
      <c r="AL149" s="20">
        <v>5</v>
      </c>
      <c r="AM149" s="16">
        <v>4</v>
      </c>
      <c r="AN149" s="16">
        <v>5</v>
      </c>
      <c r="AO149" s="16">
        <v>4</v>
      </c>
      <c r="AP149" s="217">
        <f t="shared" si="22"/>
        <v>4.6086956521739131</v>
      </c>
      <c r="AQ149" s="16">
        <v>5</v>
      </c>
      <c r="AR149" s="20">
        <v>5</v>
      </c>
      <c r="AS149" s="20">
        <v>5</v>
      </c>
      <c r="AT149" s="4">
        <v>5</v>
      </c>
      <c r="AU149" s="20">
        <v>3</v>
      </c>
      <c r="AV149" s="16">
        <v>5</v>
      </c>
      <c r="AW149" s="20">
        <v>4</v>
      </c>
      <c r="AX149" s="2">
        <v>1</v>
      </c>
      <c r="AY149" s="2">
        <v>5</v>
      </c>
      <c r="AZ149" s="2">
        <v>4</v>
      </c>
      <c r="BA149" s="2">
        <v>4</v>
      </c>
      <c r="BB149" s="2">
        <v>5</v>
      </c>
      <c r="BC149" s="12">
        <v>4</v>
      </c>
      <c r="BD149" s="2">
        <v>5</v>
      </c>
      <c r="BE149" s="255">
        <f>SUM(AQ149:BD149)/15</f>
        <v>4</v>
      </c>
      <c r="BF149" s="258">
        <f t="shared" si="23"/>
        <v>4.3806763285024148</v>
      </c>
      <c r="BG149" s="258">
        <f t="shared" si="20"/>
        <v>87.613526570048293</v>
      </c>
    </row>
    <row r="150" spans="1:59" x14ac:dyDescent="0.35">
      <c r="A150" s="53">
        <v>117</v>
      </c>
      <c r="B150" s="151" t="s">
        <v>128</v>
      </c>
      <c r="C150" s="186">
        <v>5</v>
      </c>
      <c r="D150" s="186">
        <v>5</v>
      </c>
      <c r="E150" s="186">
        <v>5</v>
      </c>
      <c r="F150" s="186">
        <v>4</v>
      </c>
      <c r="G150" s="186">
        <v>5</v>
      </c>
      <c r="H150" s="142">
        <v>4</v>
      </c>
      <c r="I150" s="186">
        <v>4</v>
      </c>
      <c r="J150" s="186">
        <v>5</v>
      </c>
      <c r="K150" s="186">
        <v>4</v>
      </c>
      <c r="L150" s="187">
        <v>4</v>
      </c>
      <c r="M150" s="186">
        <v>5</v>
      </c>
      <c r="N150" s="186">
        <v>5</v>
      </c>
      <c r="O150" s="187">
        <v>4</v>
      </c>
      <c r="P150" s="142">
        <v>4</v>
      </c>
      <c r="Q150" s="142">
        <v>5</v>
      </c>
      <c r="R150" s="218">
        <f t="shared" si="21"/>
        <v>4.5333333333333332</v>
      </c>
      <c r="S150" s="186">
        <v>5</v>
      </c>
      <c r="T150" s="186">
        <v>5</v>
      </c>
      <c r="U150" s="186">
        <v>5</v>
      </c>
      <c r="V150" s="186">
        <v>5</v>
      </c>
      <c r="W150" s="250">
        <v>4</v>
      </c>
      <c r="X150" s="140">
        <v>4</v>
      </c>
      <c r="Y150" s="186">
        <v>5</v>
      </c>
      <c r="Z150" s="186">
        <v>5</v>
      </c>
      <c r="AA150" s="186">
        <v>5</v>
      </c>
      <c r="AB150" s="140">
        <v>5</v>
      </c>
      <c r="AC150" s="142">
        <v>5</v>
      </c>
      <c r="AD150" s="142">
        <v>4</v>
      </c>
      <c r="AE150" s="142">
        <v>4</v>
      </c>
      <c r="AF150" s="142">
        <v>4</v>
      </c>
      <c r="AG150" s="142">
        <v>4</v>
      </c>
      <c r="AH150" s="142">
        <v>4</v>
      </c>
      <c r="AI150" s="142">
        <v>4</v>
      </c>
      <c r="AJ150" s="142">
        <v>5</v>
      </c>
      <c r="AK150" s="142">
        <v>5</v>
      </c>
      <c r="AL150" s="186">
        <v>5</v>
      </c>
      <c r="AM150" s="142">
        <v>4</v>
      </c>
      <c r="AN150" s="142">
        <v>5</v>
      </c>
      <c r="AO150" s="142">
        <v>4</v>
      </c>
      <c r="AP150" s="218">
        <f t="shared" si="22"/>
        <v>4.5652173913043477</v>
      </c>
      <c r="AQ150" s="142">
        <v>5</v>
      </c>
      <c r="AR150" s="186">
        <v>4</v>
      </c>
      <c r="AS150" s="186">
        <v>5</v>
      </c>
      <c r="AT150" s="187">
        <v>3</v>
      </c>
      <c r="AU150" s="186">
        <v>4</v>
      </c>
      <c r="AV150" s="142">
        <v>5</v>
      </c>
      <c r="AW150" s="186">
        <v>4</v>
      </c>
      <c r="AX150" s="140">
        <v>1</v>
      </c>
      <c r="AY150" s="140">
        <v>5</v>
      </c>
      <c r="AZ150" s="140">
        <v>4</v>
      </c>
      <c r="BA150" s="140">
        <v>4</v>
      </c>
      <c r="BB150" s="140">
        <v>5</v>
      </c>
      <c r="BC150" s="172">
        <v>4</v>
      </c>
      <c r="BD150" s="140">
        <v>5</v>
      </c>
      <c r="BE150" s="256">
        <f>SUM(AQ150:BD150)/15</f>
        <v>3.8666666666666667</v>
      </c>
      <c r="BF150" s="258">
        <f t="shared" si="23"/>
        <v>4.321739130434783</v>
      </c>
      <c r="BG150" s="258">
        <f t="shared" si="20"/>
        <v>86.434782608695656</v>
      </c>
    </row>
    <row r="151" spans="1:59" x14ac:dyDescent="0.35">
      <c r="A151" s="235"/>
      <c r="B151" s="209"/>
      <c r="C151" s="210">
        <f>SUM(C142:C150)/8</f>
        <v>5</v>
      </c>
      <c r="D151" s="210">
        <f t="shared" ref="D151:BE151" si="24">SUM(D142:D150)/8</f>
        <v>5</v>
      </c>
      <c r="E151" s="210">
        <f t="shared" si="24"/>
        <v>4.375</v>
      </c>
      <c r="F151" s="210">
        <f t="shared" si="24"/>
        <v>4.625</v>
      </c>
      <c r="G151" s="210">
        <f t="shared" si="24"/>
        <v>4.375</v>
      </c>
      <c r="H151" s="210">
        <f t="shared" si="24"/>
        <v>4.625</v>
      </c>
      <c r="I151" s="210">
        <f t="shared" si="24"/>
        <v>4.625</v>
      </c>
      <c r="J151" s="210">
        <f t="shared" si="24"/>
        <v>4.375</v>
      </c>
      <c r="K151" s="210">
        <f t="shared" si="24"/>
        <v>4.625</v>
      </c>
      <c r="L151" s="210">
        <f t="shared" si="24"/>
        <v>4</v>
      </c>
      <c r="M151" s="210">
        <f t="shared" si="24"/>
        <v>5</v>
      </c>
      <c r="N151" s="210">
        <f t="shared" si="24"/>
        <v>5</v>
      </c>
      <c r="O151" s="210">
        <f t="shared" si="24"/>
        <v>3.625</v>
      </c>
      <c r="P151" s="211">
        <f t="shared" si="24"/>
        <v>4.25</v>
      </c>
      <c r="Q151" s="210">
        <f t="shared" si="24"/>
        <v>5</v>
      </c>
      <c r="R151" s="210">
        <f t="shared" si="24"/>
        <v>4.5666666666666664</v>
      </c>
      <c r="S151" s="210">
        <f t="shared" si="24"/>
        <v>5</v>
      </c>
      <c r="T151" s="211">
        <f t="shared" si="24"/>
        <v>5</v>
      </c>
      <c r="U151" s="211">
        <f t="shared" si="24"/>
        <v>5</v>
      </c>
      <c r="V151" s="211">
        <f t="shared" si="24"/>
        <v>5</v>
      </c>
      <c r="W151" s="210">
        <f t="shared" si="24"/>
        <v>4.5</v>
      </c>
      <c r="X151" s="211">
        <f t="shared" si="24"/>
        <v>4.625</v>
      </c>
      <c r="Y151" s="210">
        <f t="shared" si="24"/>
        <v>5</v>
      </c>
      <c r="Z151" s="210">
        <f t="shared" si="24"/>
        <v>5</v>
      </c>
      <c r="AA151" s="210">
        <f t="shared" si="24"/>
        <v>5</v>
      </c>
      <c r="AB151" s="210">
        <f t="shared" si="24"/>
        <v>5</v>
      </c>
      <c r="AC151" s="210">
        <f t="shared" si="24"/>
        <v>5</v>
      </c>
      <c r="AD151" s="211">
        <f t="shared" si="24"/>
        <v>4.25</v>
      </c>
      <c r="AE151" s="210">
        <f t="shared" si="24"/>
        <v>4</v>
      </c>
      <c r="AF151" s="211">
        <f t="shared" si="24"/>
        <v>4.75</v>
      </c>
      <c r="AG151" s="210">
        <f t="shared" si="24"/>
        <v>4.375</v>
      </c>
      <c r="AH151" s="210">
        <f t="shared" si="24"/>
        <v>4.375</v>
      </c>
      <c r="AI151" s="210">
        <f t="shared" si="24"/>
        <v>4.375</v>
      </c>
      <c r="AJ151" s="210">
        <f t="shared" si="24"/>
        <v>5</v>
      </c>
      <c r="AK151" s="210">
        <f t="shared" si="24"/>
        <v>5</v>
      </c>
      <c r="AL151" s="210">
        <f t="shared" si="24"/>
        <v>5</v>
      </c>
      <c r="AM151" s="210">
        <f t="shared" si="24"/>
        <v>4</v>
      </c>
      <c r="AN151" s="210">
        <f t="shared" si="24"/>
        <v>5</v>
      </c>
      <c r="AO151" s="210">
        <f t="shared" si="24"/>
        <v>4.625</v>
      </c>
      <c r="AP151" s="210">
        <f t="shared" si="24"/>
        <v>4.733695652173914</v>
      </c>
      <c r="AQ151" s="210">
        <f t="shared" si="24"/>
        <v>5</v>
      </c>
      <c r="AR151" s="247">
        <f t="shared" si="24"/>
        <v>4.875</v>
      </c>
      <c r="AS151" s="211">
        <f t="shared" si="24"/>
        <v>5</v>
      </c>
      <c r="AT151" s="211">
        <f t="shared" si="24"/>
        <v>3.875</v>
      </c>
      <c r="AU151" s="211">
        <f t="shared" si="24"/>
        <v>4.375</v>
      </c>
      <c r="AV151" s="210">
        <f t="shared" si="24"/>
        <v>5</v>
      </c>
      <c r="AW151" s="210">
        <f t="shared" si="24"/>
        <v>4.625</v>
      </c>
      <c r="AX151" s="210">
        <f t="shared" si="24"/>
        <v>3.375</v>
      </c>
      <c r="AY151" s="210">
        <f t="shared" si="24"/>
        <v>4.875</v>
      </c>
      <c r="AZ151" s="210">
        <f t="shared" si="24"/>
        <v>4</v>
      </c>
      <c r="BA151" s="211">
        <f t="shared" si="24"/>
        <v>4.75</v>
      </c>
      <c r="BB151" s="210">
        <f t="shared" si="24"/>
        <v>4.375</v>
      </c>
      <c r="BC151" s="211">
        <f t="shared" si="24"/>
        <v>4.75</v>
      </c>
      <c r="BD151" s="210">
        <f t="shared" si="24"/>
        <v>5</v>
      </c>
      <c r="BE151" s="210">
        <f t="shared" si="24"/>
        <v>4.2583333333333329</v>
      </c>
      <c r="BF151" s="258">
        <f t="shared" si="23"/>
        <v>4.5195652173913041</v>
      </c>
      <c r="BG151" s="258">
        <f t="shared" si="20"/>
        <v>90.391304347826093</v>
      </c>
    </row>
    <row r="152" spans="1:59" x14ac:dyDescent="0.35">
      <c r="A152" s="226"/>
      <c r="B152" s="65" t="s">
        <v>149</v>
      </c>
      <c r="C152" s="134"/>
      <c r="D152" s="134"/>
      <c r="E152" s="134"/>
      <c r="F152" s="194"/>
      <c r="G152" s="134"/>
      <c r="H152" s="206"/>
      <c r="I152" s="134"/>
      <c r="J152" s="134"/>
      <c r="K152" s="134"/>
      <c r="L152" s="138"/>
      <c r="M152" s="134"/>
      <c r="N152" s="134"/>
      <c r="O152" s="138"/>
      <c r="P152" s="206"/>
      <c r="Q152" s="206"/>
      <c r="R152" s="207"/>
      <c r="S152" s="134"/>
      <c r="T152" s="134"/>
      <c r="U152" s="134"/>
      <c r="V152" s="134"/>
      <c r="W152" s="136"/>
      <c r="X152" s="136"/>
      <c r="Y152" s="134"/>
      <c r="Z152" s="134"/>
      <c r="AA152" s="134"/>
      <c r="AB152" s="134"/>
      <c r="AC152" s="206"/>
      <c r="AD152" s="206"/>
      <c r="AE152" s="206"/>
      <c r="AF152" s="66"/>
      <c r="AG152" s="206"/>
      <c r="AH152" s="206"/>
      <c r="AI152" s="206"/>
      <c r="AJ152" s="206"/>
      <c r="AK152" s="206"/>
      <c r="AL152" s="134"/>
      <c r="AM152" s="206"/>
      <c r="AN152" s="206"/>
      <c r="AO152" s="206"/>
      <c r="AP152" s="207"/>
      <c r="AQ152" s="66"/>
      <c r="AR152" s="194"/>
      <c r="AS152" s="194"/>
      <c r="AT152" s="136"/>
      <c r="AU152" s="134"/>
      <c r="AV152" s="206"/>
      <c r="AW152" s="134"/>
      <c r="AX152" s="136"/>
      <c r="AY152" s="136"/>
      <c r="AZ152" s="136"/>
      <c r="BA152" s="134"/>
      <c r="BB152" s="134"/>
      <c r="BC152" s="134"/>
      <c r="BD152" s="134"/>
      <c r="BE152" s="134"/>
      <c r="BF152" s="134"/>
      <c r="BG152" s="134"/>
    </row>
    <row r="153" spans="1:59" x14ac:dyDescent="0.35">
      <c r="A153" s="126"/>
      <c r="B153" s="46" t="s">
        <v>129</v>
      </c>
      <c r="C153" s="124"/>
      <c r="D153" s="124"/>
      <c r="E153" s="124"/>
      <c r="F153" s="205"/>
      <c r="G153" s="124"/>
      <c r="H153" s="125"/>
      <c r="I153" s="124"/>
      <c r="J153" s="124"/>
      <c r="K153" s="124"/>
      <c r="L153" s="190"/>
      <c r="M153" s="124"/>
      <c r="N153" s="124"/>
      <c r="O153" s="190"/>
      <c r="P153" s="125"/>
      <c r="Q153" s="125"/>
      <c r="R153" s="125"/>
      <c r="S153" s="124"/>
      <c r="T153" s="124"/>
      <c r="U153" s="124"/>
      <c r="V153" s="124"/>
      <c r="W153" s="181"/>
      <c r="X153" s="181"/>
      <c r="Y153" s="124"/>
      <c r="Z153" s="124"/>
      <c r="AA153" s="124"/>
      <c r="AB153" s="124"/>
      <c r="AC153" s="125"/>
      <c r="AD153" s="125"/>
      <c r="AE153" s="125"/>
      <c r="AF153" s="125"/>
      <c r="AG153" s="125"/>
      <c r="AH153" s="125"/>
      <c r="AI153" s="125"/>
      <c r="AJ153" s="125"/>
      <c r="AK153" s="125"/>
      <c r="AL153" s="124"/>
      <c r="AM153" s="125"/>
      <c r="AN153" s="125"/>
      <c r="AO153" s="125"/>
      <c r="AP153" s="125"/>
      <c r="AQ153" s="125"/>
      <c r="AR153" s="205"/>
      <c r="AS153" s="205"/>
      <c r="AT153" s="181"/>
      <c r="AU153" s="124"/>
      <c r="AV153" s="125"/>
      <c r="AW153" s="124"/>
      <c r="AX153" s="181"/>
      <c r="AY153" s="181"/>
      <c r="AZ153" s="181"/>
      <c r="BA153" s="124"/>
      <c r="BB153" s="124"/>
      <c r="BC153" s="124"/>
      <c r="BD153" s="124"/>
      <c r="BE153" s="124"/>
      <c r="BF153" s="124"/>
      <c r="BG153" s="124"/>
    </row>
    <row r="154" spans="1:59" x14ac:dyDescent="0.35">
      <c r="A154" s="53">
        <v>118</v>
      </c>
      <c r="B154" s="188" t="s">
        <v>130</v>
      </c>
      <c r="C154" s="149">
        <v>5</v>
      </c>
      <c r="D154" s="149">
        <v>5</v>
      </c>
      <c r="E154" s="149">
        <v>5</v>
      </c>
      <c r="F154" s="149">
        <v>5</v>
      </c>
      <c r="G154" s="149">
        <v>5</v>
      </c>
      <c r="H154" s="148">
        <v>5</v>
      </c>
      <c r="I154" s="149">
        <v>5</v>
      </c>
      <c r="J154" s="149">
        <v>5</v>
      </c>
      <c r="K154" s="149">
        <v>5</v>
      </c>
      <c r="L154" s="189">
        <v>5</v>
      </c>
      <c r="M154" s="149">
        <v>4</v>
      </c>
      <c r="N154" s="149">
        <v>5</v>
      </c>
      <c r="O154" s="189">
        <v>5</v>
      </c>
      <c r="P154" s="148">
        <v>5</v>
      </c>
      <c r="Q154" s="148">
        <v>4</v>
      </c>
      <c r="R154" s="218">
        <f t="shared" si="21"/>
        <v>4.8666666666666663</v>
      </c>
      <c r="S154" s="149">
        <v>5</v>
      </c>
      <c r="T154" s="149">
        <v>5</v>
      </c>
      <c r="U154" s="149">
        <v>5</v>
      </c>
      <c r="V154" s="149">
        <v>5</v>
      </c>
      <c r="W154" s="189">
        <v>1</v>
      </c>
      <c r="X154" s="141">
        <v>4</v>
      </c>
      <c r="Y154" s="149">
        <v>5</v>
      </c>
      <c r="Z154" s="149">
        <v>5</v>
      </c>
      <c r="AA154" s="149">
        <v>5</v>
      </c>
      <c r="AB154" s="141">
        <v>5</v>
      </c>
      <c r="AC154" s="148">
        <v>4</v>
      </c>
      <c r="AD154" s="148">
        <v>4</v>
      </c>
      <c r="AE154" s="148">
        <v>5</v>
      </c>
      <c r="AF154" s="148">
        <v>5</v>
      </c>
      <c r="AG154" s="148">
        <v>4</v>
      </c>
      <c r="AH154" s="148">
        <v>4</v>
      </c>
      <c r="AI154" s="148">
        <v>4</v>
      </c>
      <c r="AJ154" s="148">
        <v>5</v>
      </c>
      <c r="AK154" s="148">
        <v>5</v>
      </c>
      <c r="AL154" s="149">
        <v>4</v>
      </c>
      <c r="AM154" s="148">
        <v>4</v>
      </c>
      <c r="AN154" s="148">
        <v>5</v>
      </c>
      <c r="AO154" s="148">
        <v>5</v>
      </c>
      <c r="AP154" s="216">
        <f t="shared" si="22"/>
        <v>4.4782608695652177</v>
      </c>
      <c r="AQ154" s="148">
        <v>5</v>
      </c>
      <c r="AR154" s="149">
        <v>5</v>
      </c>
      <c r="AS154" s="149">
        <v>5</v>
      </c>
      <c r="AT154" s="189">
        <v>5</v>
      </c>
      <c r="AU154" s="149">
        <v>5</v>
      </c>
      <c r="AV154" s="148">
        <v>5</v>
      </c>
      <c r="AW154" s="149">
        <v>5</v>
      </c>
      <c r="AX154" s="141">
        <v>5</v>
      </c>
      <c r="AY154" s="141">
        <v>5</v>
      </c>
      <c r="AZ154" s="141">
        <v>4</v>
      </c>
      <c r="BA154" s="141">
        <v>5</v>
      </c>
      <c r="BB154" s="141">
        <v>5</v>
      </c>
      <c r="BC154" s="150">
        <v>5</v>
      </c>
      <c r="BD154" s="141">
        <v>5</v>
      </c>
      <c r="BE154" s="254">
        <f t="shared" ref="BE154:BE160" si="25">SUM(AQ154:BD154)/15</f>
        <v>4.5999999999999996</v>
      </c>
      <c r="BF154" s="258">
        <f t="shared" ref="BF154:BF177" si="26">(R154+AP154+BE154)/3</f>
        <v>4.6483091787439612</v>
      </c>
      <c r="BG154" s="258">
        <f t="shared" si="20"/>
        <v>92.966183574879224</v>
      </c>
    </row>
    <row r="155" spans="1:59" x14ac:dyDescent="0.35">
      <c r="A155" s="53">
        <v>119</v>
      </c>
      <c r="B155" s="87" t="s">
        <v>131</v>
      </c>
      <c r="C155" s="20">
        <v>5</v>
      </c>
      <c r="D155" s="20">
        <v>5</v>
      </c>
      <c r="E155" s="20">
        <v>5</v>
      </c>
      <c r="F155" s="20">
        <v>5</v>
      </c>
      <c r="G155" s="20">
        <v>5</v>
      </c>
      <c r="H155" s="16">
        <v>5</v>
      </c>
      <c r="I155" s="20">
        <v>5</v>
      </c>
      <c r="J155" s="20">
        <v>5</v>
      </c>
      <c r="K155" s="20">
        <v>4</v>
      </c>
      <c r="L155" s="4">
        <v>4</v>
      </c>
      <c r="M155" s="20">
        <v>5</v>
      </c>
      <c r="N155" s="20">
        <v>5</v>
      </c>
      <c r="O155" s="4">
        <v>5</v>
      </c>
      <c r="P155" s="16">
        <v>5</v>
      </c>
      <c r="Q155" s="16">
        <v>5</v>
      </c>
      <c r="R155" s="218">
        <f t="shared" si="21"/>
        <v>4.8666666666666663</v>
      </c>
      <c r="S155" s="20">
        <v>5</v>
      </c>
      <c r="T155" s="20">
        <v>5</v>
      </c>
      <c r="U155" s="20">
        <v>5</v>
      </c>
      <c r="V155" s="20">
        <v>5</v>
      </c>
      <c r="W155" s="4">
        <v>4</v>
      </c>
      <c r="X155" s="2">
        <v>4</v>
      </c>
      <c r="Y155" s="20">
        <v>5</v>
      </c>
      <c r="Z155" s="20">
        <v>5</v>
      </c>
      <c r="AA155" s="20">
        <v>5</v>
      </c>
      <c r="AB155" s="2">
        <v>5</v>
      </c>
      <c r="AC155" s="16">
        <v>5</v>
      </c>
      <c r="AD155" s="16">
        <v>4</v>
      </c>
      <c r="AE155" s="16">
        <v>4</v>
      </c>
      <c r="AF155" s="16">
        <v>5</v>
      </c>
      <c r="AG155" s="16">
        <v>4</v>
      </c>
      <c r="AH155" s="16">
        <v>4</v>
      </c>
      <c r="AI155" s="16">
        <v>4</v>
      </c>
      <c r="AJ155" s="16">
        <v>5</v>
      </c>
      <c r="AK155" s="16">
        <v>5</v>
      </c>
      <c r="AL155" s="20">
        <v>5</v>
      </c>
      <c r="AM155" s="16">
        <v>4</v>
      </c>
      <c r="AN155" s="16">
        <v>5</v>
      </c>
      <c r="AO155" s="16">
        <v>4</v>
      </c>
      <c r="AP155" s="217">
        <f t="shared" si="22"/>
        <v>4.6086956521739131</v>
      </c>
      <c r="AQ155" s="16">
        <v>5</v>
      </c>
      <c r="AR155" s="20">
        <v>5</v>
      </c>
      <c r="AS155" s="20">
        <v>5</v>
      </c>
      <c r="AT155" s="4">
        <v>5</v>
      </c>
      <c r="AU155" s="20">
        <v>5</v>
      </c>
      <c r="AV155" s="16">
        <v>5</v>
      </c>
      <c r="AW155" s="20">
        <v>5</v>
      </c>
      <c r="AX155" s="2">
        <v>5</v>
      </c>
      <c r="AY155" s="2">
        <v>5</v>
      </c>
      <c r="AZ155" s="2">
        <v>4</v>
      </c>
      <c r="BA155" s="2">
        <v>5</v>
      </c>
      <c r="BB155" s="2">
        <v>5</v>
      </c>
      <c r="BC155" s="12">
        <v>5</v>
      </c>
      <c r="BD155" s="2">
        <v>5</v>
      </c>
      <c r="BE155" s="255">
        <f t="shared" si="25"/>
        <v>4.5999999999999996</v>
      </c>
      <c r="BF155" s="258">
        <f t="shared" si="26"/>
        <v>4.6917874396135266</v>
      </c>
      <c r="BG155" s="258">
        <f t="shared" si="20"/>
        <v>93.835748792270536</v>
      </c>
    </row>
    <row r="156" spans="1:59" x14ac:dyDescent="0.35">
      <c r="A156" s="53">
        <v>120</v>
      </c>
      <c r="B156" s="87" t="s">
        <v>132</v>
      </c>
      <c r="C156" s="20">
        <v>5</v>
      </c>
      <c r="D156" s="20">
        <v>5</v>
      </c>
      <c r="E156" s="20">
        <v>5</v>
      </c>
      <c r="F156" s="20">
        <v>5</v>
      </c>
      <c r="G156" s="20">
        <v>5</v>
      </c>
      <c r="H156" s="16">
        <v>5</v>
      </c>
      <c r="I156" s="20">
        <v>5</v>
      </c>
      <c r="J156" s="20">
        <v>5</v>
      </c>
      <c r="K156" s="20">
        <v>4</v>
      </c>
      <c r="L156" s="4">
        <v>4</v>
      </c>
      <c r="M156" s="20">
        <v>5</v>
      </c>
      <c r="N156" s="20">
        <v>5</v>
      </c>
      <c r="O156" s="4">
        <v>5</v>
      </c>
      <c r="P156" s="16">
        <v>5</v>
      </c>
      <c r="Q156" s="16">
        <v>5</v>
      </c>
      <c r="R156" s="218">
        <f t="shared" si="21"/>
        <v>4.8666666666666663</v>
      </c>
      <c r="S156" s="20">
        <v>5</v>
      </c>
      <c r="T156" s="20">
        <v>5</v>
      </c>
      <c r="U156" s="20">
        <v>5</v>
      </c>
      <c r="V156" s="20">
        <v>5</v>
      </c>
      <c r="W156" s="4">
        <v>4</v>
      </c>
      <c r="X156" s="2">
        <v>4</v>
      </c>
      <c r="Y156" s="20">
        <v>5</v>
      </c>
      <c r="Z156" s="20">
        <v>5</v>
      </c>
      <c r="AA156" s="20">
        <v>5</v>
      </c>
      <c r="AB156" s="2">
        <v>5</v>
      </c>
      <c r="AC156" s="16">
        <v>5</v>
      </c>
      <c r="AD156" s="16">
        <v>4</v>
      </c>
      <c r="AE156" s="16">
        <v>4</v>
      </c>
      <c r="AF156" s="16">
        <v>5</v>
      </c>
      <c r="AG156" s="16">
        <v>4</v>
      </c>
      <c r="AH156" s="16">
        <v>4</v>
      </c>
      <c r="AI156" s="16">
        <v>4</v>
      </c>
      <c r="AJ156" s="16">
        <v>5</v>
      </c>
      <c r="AK156" s="16">
        <v>5</v>
      </c>
      <c r="AL156" s="20">
        <v>5</v>
      </c>
      <c r="AM156" s="16">
        <v>4</v>
      </c>
      <c r="AN156" s="16">
        <v>5</v>
      </c>
      <c r="AO156" s="16">
        <v>4</v>
      </c>
      <c r="AP156" s="217">
        <f t="shared" si="22"/>
        <v>4.6086956521739131</v>
      </c>
      <c r="AQ156" s="16">
        <v>5</v>
      </c>
      <c r="AR156" s="20">
        <v>5</v>
      </c>
      <c r="AS156" s="20">
        <v>5</v>
      </c>
      <c r="AT156" s="4">
        <v>5</v>
      </c>
      <c r="AU156" s="20">
        <v>5</v>
      </c>
      <c r="AV156" s="16">
        <v>5</v>
      </c>
      <c r="AW156" s="20">
        <v>5</v>
      </c>
      <c r="AX156" s="2">
        <v>5</v>
      </c>
      <c r="AY156" s="2">
        <v>5</v>
      </c>
      <c r="AZ156" s="2">
        <v>4</v>
      </c>
      <c r="BA156" s="2">
        <v>5</v>
      </c>
      <c r="BB156" s="2">
        <v>5</v>
      </c>
      <c r="BC156" s="12">
        <v>5</v>
      </c>
      <c r="BD156" s="2">
        <v>5</v>
      </c>
      <c r="BE156" s="255">
        <f t="shared" si="25"/>
        <v>4.5999999999999996</v>
      </c>
      <c r="BF156" s="258">
        <f t="shared" si="26"/>
        <v>4.6917874396135266</v>
      </c>
      <c r="BG156" s="258">
        <f t="shared" si="20"/>
        <v>93.835748792270536</v>
      </c>
    </row>
    <row r="157" spans="1:59" x14ac:dyDescent="0.35">
      <c r="A157" s="53">
        <v>121</v>
      </c>
      <c r="B157" s="87" t="s">
        <v>133</v>
      </c>
      <c r="C157" s="20">
        <v>5</v>
      </c>
      <c r="D157" s="20">
        <v>5</v>
      </c>
      <c r="E157" s="20">
        <v>5</v>
      </c>
      <c r="F157" s="20">
        <v>5</v>
      </c>
      <c r="G157" s="20">
        <v>5</v>
      </c>
      <c r="H157" s="16">
        <v>5</v>
      </c>
      <c r="I157" s="20">
        <v>4</v>
      </c>
      <c r="J157" s="20">
        <v>5</v>
      </c>
      <c r="K157" s="20">
        <v>4</v>
      </c>
      <c r="L157" s="4">
        <v>4</v>
      </c>
      <c r="M157" s="20">
        <v>5</v>
      </c>
      <c r="N157" s="20">
        <v>5</v>
      </c>
      <c r="O157" s="4">
        <v>5</v>
      </c>
      <c r="P157" s="16">
        <v>5</v>
      </c>
      <c r="Q157" s="16">
        <v>5</v>
      </c>
      <c r="R157" s="218">
        <f t="shared" si="21"/>
        <v>4.8</v>
      </c>
      <c r="S157" s="20">
        <v>5</v>
      </c>
      <c r="T157" s="20">
        <v>4</v>
      </c>
      <c r="U157" s="20">
        <v>5</v>
      </c>
      <c r="V157" s="20">
        <v>5</v>
      </c>
      <c r="W157" s="4">
        <v>4</v>
      </c>
      <c r="X157" s="2">
        <v>4</v>
      </c>
      <c r="Y157" s="20">
        <v>5</v>
      </c>
      <c r="Z157" s="20">
        <v>5</v>
      </c>
      <c r="AA157" s="20">
        <v>5</v>
      </c>
      <c r="AB157" s="2">
        <v>5</v>
      </c>
      <c r="AC157" s="16">
        <v>5</v>
      </c>
      <c r="AD157" s="16">
        <v>4</v>
      </c>
      <c r="AE157" s="16">
        <v>4</v>
      </c>
      <c r="AF157" s="16">
        <v>5</v>
      </c>
      <c r="AG157" s="16">
        <v>4</v>
      </c>
      <c r="AH157" s="16">
        <v>4</v>
      </c>
      <c r="AI157" s="16">
        <v>4</v>
      </c>
      <c r="AJ157" s="16">
        <v>5</v>
      </c>
      <c r="AK157" s="16">
        <v>5</v>
      </c>
      <c r="AL157" s="20">
        <v>5</v>
      </c>
      <c r="AM157" s="16">
        <v>4</v>
      </c>
      <c r="AN157" s="16">
        <v>5</v>
      </c>
      <c r="AO157" s="16">
        <v>4</v>
      </c>
      <c r="AP157" s="217">
        <f t="shared" si="22"/>
        <v>4.5652173913043477</v>
      </c>
      <c r="AQ157" s="16">
        <v>4</v>
      </c>
      <c r="AR157" s="20">
        <v>5</v>
      </c>
      <c r="AS157" s="20">
        <v>5</v>
      </c>
      <c r="AT157" s="4">
        <v>5</v>
      </c>
      <c r="AU157" s="20">
        <v>5</v>
      </c>
      <c r="AV157" s="16">
        <v>5</v>
      </c>
      <c r="AW157" s="20">
        <v>5</v>
      </c>
      <c r="AX157" s="2">
        <v>5</v>
      </c>
      <c r="AY157" s="2">
        <v>5</v>
      </c>
      <c r="AZ157" s="2">
        <v>4</v>
      </c>
      <c r="BA157" s="2">
        <v>5</v>
      </c>
      <c r="BB157" s="2">
        <v>5</v>
      </c>
      <c r="BC157" s="12">
        <v>5</v>
      </c>
      <c r="BD157" s="2">
        <v>5</v>
      </c>
      <c r="BE157" s="255">
        <f t="shared" si="25"/>
        <v>4.5333333333333332</v>
      </c>
      <c r="BF157" s="258">
        <f t="shared" si="26"/>
        <v>4.6328502415458939</v>
      </c>
      <c r="BG157" s="258">
        <f t="shared" si="20"/>
        <v>92.657004830917884</v>
      </c>
    </row>
    <row r="158" spans="1:59" x14ac:dyDescent="0.35">
      <c r="A158" s="53">
        <v>122</v>
      </c>
      <c r="B158" s="87" t="s">
        <v>134</v>
      </c>
      <c r="C158" s="20">
        <v>5</v>
      </c>
      <c r="D158" s="20">
        <v>5</v>
      </c>
      <c r="E158" s="20">
        <v>5</v>
      </c>
      <c r="F158" s="20">
        <v>5</v>
      </c>
      <c r="G158" s="20">
        <v>5</v>
      </c>
      <c r="H158" s="16">
        <v>4</v>
      </c>
      <c r="I158" s="20">
        <v>5</v>
      </c>
      <c r="J158" s="20">
        <v>5</v>
      </c>
      <c r="K158" s="20">
        <v>4</v>
      </c>
      <c r="L158" s="4">
        <v>5</v>
      </c>
      <c r="M158" s="20">
        <v>5</v>
      </c>
      <c r="N158" s="20"/>
      <c r="O158" s="4"/>
      <c r="P158" s="16">
        <v>5</v>
      </c>
      <c r="Q158" s="16">
        <v>5</v>
      </c>
      <c r="R158" s="218">
        <f t="shared" si="21"/>
        <v>4.2</v>
      </c>
      <c r="S158" s="20">
        <v>5</v>
      </c>
      <c r="T158" s="20">
        <v>5</v>
      </c>
      <c r="U158" s="20">
        <v>5</v>
      </c>
      <c r="V158" s="20">
        <v>5</v>
      </c>
      <c r="W158" s="4">
        <v>4</v>
      </c>
      <c r="X158" s="2">
        <v>4</v>
      </c>
      <c r="Y158" s="20">
        <v>5</v>
      </c>
      <c r="Z158" s="20">
        <v>5</v>
      </c>
      <c r="AA158" s="20">
        <v>5</v>
      </c>
      <c r="AB158" s="2">
        <v>5</v>
      </c>
      <c r="AC158" s="16">
        <v>5</v>
      </c>
      <c r="AD158" s="16">
        <v>4</v>
      </c>
      <c r="AE158" s="16">
        <v>5</v>
      </c>
      <c r="AF158" s="16">
        <v>5</v>
      </c>
      <c r="AG158" s="16">
        <v>4</v>
      </c>
      <c r="AH158" s="16">
        <v>4</v>
      </c>
      <c r="AI158" s="16">
        <v>4</v>
      </c>
      <c r="AJ158" s="16">
        <v>5</v>
      </c>
      <c r="AK158" s="16">
        <v>5</v>
      </c>
      <c r="AL158" s="20">
        <v>5</v>
      </c>
      <c r="AM158" s="16">
        <v>4</v>
      </c>
      <c r="AN158" s="16">
        <v>5</v>
      </c>
      <c r="AO158" s="16">
        <v>4</v>
      </c>
      <c r="AP158" s="217">
        <f t="shared" si="22"/>
        <v>4.6521739130434785</v>
      </c>
      <c r="AQ158" s="16">
        <v>5</v>
      </c>
      <c r="AR158" s="20">
        <v>5</v>
      </c>
      <c r="AS158" s="20">
        <v>5</v>
      </c>
      <c r="AT158" s="4">
        <v>5</v>
      </c>
      <c r="AU158" s="20">
        <v>5</v>
      </c>
      <c r="AV158" s="16">
        <v>5</v>
      </c>
      <c r="AW158" s="20">
        <v>5</v>
      </c>
      <c r="AX158" s="2">
        <v>5</v>
      </c>
      <c r="AY158" s="2">
        <v>5</v>
      </c>
      <c r="AZ158" s="2">
        <v>4</v>
      </c>
      <c r="BA158" s="2">
        <v>5</v>
      </c>
      <c r="BB158" s="2">
        <v>5</v>
      </c>
      <c r="BC158" s="12">
        <v>5</v>
      </c>
      <c r="BD158" s="2">
        <v>5</v>
      </c>
      <c r="BE158" s="255">
        <f t="shared" si="25"/>
        <v>4.5999999999999996</v>
      </c>
      <c r="BF158" s="258">
        <f t="shared" si="26"/>
        <v>4.4840579710144928</v>
      </c>
      <c r="BG158" s="258">
        <f t="shared" si="20"/>
        <v>89.681159420289845</v>
      </c>
    </row>
    <row r="159" spans="1:59" ht="39.5" x14ac:dyDescent="0.35">
      <c r="A159" s="53">
        <v>123</v>
      </c>
      <c r="B159" s="10" t="s">
        <v>135</v>
      </c>
      <c r="C159" s="2">
        <v>5</v>
      </c>
      <c r="D159" s="2">
        <v>5</v>
      </c>
      <c r="E159" s="2">
        <v>5</v>
      </c>
      <c r="F159" s="2">
        <v>5</v>
      </c>
      <c r="G159" s="2">
        <v>5</v>
      </c>
      <c r="H159" s="16">
        <v>5</v>
      </c>
      <c r="I159" s="2">
        <v>4</v>
      </c>
      <c r="J159" s="2">
        <v>5</v>
      </c>
      <c r="K159" s="2">
        <v>4</v>
      </c>
      <c r="L159" s="2">
        <v>4</v>
      </c>
      <c r="M159" s="2">
        <v>4</v>
      </c>
      <c r="N159" s="2">
        <v>5</v>
      </c>
      <c r="O159" s="3">
        <v>5</v>
      </c>
      <c r="P159" s="16">
        <v>5</v>
      </c>
      <c r="Q159" s="16">
        <v>4</v>
      </c>
      <c r="R159" s="218">
        <f t="shared" si="21"/>
        <v>4.666666666666667</v>
      </c>
      <c r="S159" s="2">
        <v>5</v>
      </c>
      <c r="T159" s="2">
        <v>5</v>
      </c>
      <c r="U159" s="2">
        <v>5</v>
      </c>
      <c r="V159" s="2">
        <v>5</v>
      </c>
      <c r="W159" s="2">
        <v>4</v>
      </c>
      <c r="X159" s="2">
        <v>5</v>
      </c>
      <c r="Y159" s="2">
        <v>5</v>
      </c>
      <c r="Z159" s="2">
        <v>5</v>
      </c>
      <c r="AA159" s="2">
        <v>5</v>
      </c>
      <c r="AB159" s="2">
        <v>5</v>
      </c>
      <c r="AC159" s="16">
        <v>4</v>
      </c>
      <c r="AD159" s="16">
        <v>4</v>
      </c>
      <c r="AE159" s="16">
        <v>4</v>
      </c>
      <c r="AF159" s="16">
        <v>5</v>
      </c>
      <c r="AG159" s="16">
        <v>4</v>
      </c>
      <c r="AH159" s="16">
        <v>4</v>
      </c>
      <c r="AI159" s="16">
        <v>4</v>
      </c>
      <c r="AJ159" s="16">
        <v>5</v>
      </c>
      <c r="AK159" s="16">
        <v>5</v>
      </c>
      <c r="AL159" s="2">
        <v>4</v>
      </c>
      <c r="AM159" s="16">
        <v>4</v>
      </c>
      <c r="AN159" s="16">
        <v>5</v>
      </c>
      <c r="AO159" s="16">
        <v>4</v>
      </c>
      <c r="AP159" s="217">
        <f t="shared" si="22"/>
        <v>4.5652173913043477</v>
      </c>
      <c r="AQ159" s="16" t="s">
        <v>150</v>
      </c>
      <c r="AR159" s="2">
        <v>4</v>
      </c>
      <c r="AS159" s="2">
        <v>0</v>
      </c>
      <c r="AT159" s="2">
        <v>5</v>
      </c>
      <c r="AU159" s="2">
        <v>5</v>
      </c>
      <c r="AV159" s="16">
        <v>5</v>
      </c>
      <c r="AW159" s="2">
        <v>4</v>
      </c>
      <c r="AX159" s="2">
        <v>5</v>
      </c>
      <c r="AY159" s="2">
        <v>5</v>
      </c>
      <c r="AZ159" s="2">
        <v>4</v>
      </c>
      <c r="BA159" s="2">
        <v>5</v>
      </c>
      <c r="BB159" s="2">
        <v>5</v>
      </c>
      <c r="BC159" s="12">
        <v>5</v>
      </c>
      <c r="BD159" s="2">
        <v>5</v>
      </c>
      <c r="BE159" s="255">
        <f t="shared" si="25"/>
        <v>3.8</v>
      </c>
      <c r="BF159" s="258">
        <f t="shared" si="26"/>
        <v>4.3439613526570051</v>
      </c>
      <c r="BG159" s="258">
        <f t="shared" si="20"/>
        <v>86.879227053140113</v>
      </c>
    </row>
    <row r="160" spans="1:59" ht="26.5" x14ac:dyDescent="0.35">
      <c r="A160" s="241">
        <v>124</v>
      </c>
      <c r="B160" s="169" t="s">
        <v>153</v>
      </c>
      <c r="C160" s="140">
        <v>5</v>
      </c>
      <c r="D160" s="140">
        <v>5</v>
      </c>
      <c r="E160" s="140">
        <v>5</v>
      </c>
      <c r="F160" s="140">
        <v>5</v>
      </c>
      <c r="G160" s="140">
        <v>5</v>
      </c>
      <c r="H160" s="142">
        <v>5</v>
      </c>
      <c r="I160" s="140">
        <v>4</v>
      </c>
      <c r="J160" s="140">
        <v>5</v>
      </c>
      <c r="K160" s="140">
        <v>4</v>
      </c>
      <c r="L160" s="179">
        <v>5</v>
      </c>
      <c r="M160" s="140">
        <v>5</v>
      </c>
      <c r="N160" s="140">
        <v>5</v>
      </c>
      <c r="O160" s="179">
        <v>5</v>
      </c>
      <c r="P160" s="142">
        <v>5</v>
      </c>
      <c r="Q160" s="142">
        <v>5</v>
      </c>
      <c r="R160" s="218">
        <f t="shared" si="21"/>
        <v>4.8666666666666663</v>
      </c>
      <c r="S160" s="140">
        <v>5</v>
      </c>
      <c r="T160" s="140">
        <v>5</v>
      </c>
      <c r="U160" s="140">
        <v>5</v>
      </c>
      <c r="V160" s="140">
        <v>5</v>
      </c>
      <c r="W160" s="140">
        <v>4</v>
      </c>
      <c r="X160" s="140">
        <v>5</v>
      </c>
      <c r="Y160" s="140">
        <v>5</v>
      </c>
      <c r="Z160" s="140">
        <v>5</v>
      </c>
      <c r="AA160" s="140">
        <v>5</v>
      </c>
      <c r="AB160" s="140">
        <v>5</v>
      </c>
      <c r="AC160" s="142">
        <v>5</v>
      </c>
      <c r="AD160" s="142">
        <v>4</v>
      </c>
      <c r="AE160" s="142">
        <v>5</v>
      </c>
      <c r="AF160" s="142">
        <v>5</v>
      </c>
      <c r="AG160" s="142">
        <v>4</v>
      </c>
      <c r="AH160" s="142">
        <v>4</v>
      </c>
      <c r="AI160" s="142">
        <v>4</v>
      </c>
      <c r="AJ160" s="142">
        <v>5</v>
      </c>
      <c r="AK160" s="142">
        <v>5</v>
      </c>
      <c r="AL160" s="140">
        <v>5</v>
      </c>
      <c r="AM160" s="142">
        <v>4</v>
      </c>
      <c r="AN160" s="142">
        <v>5</v>
      </c>
      <c r="AO160" s="142">
        <v>4</v>
      </c>
      <c r="AP160" s="218">
        <f t="shared" si="22"/>
        <v>4.6956521739130439</v>
      </c>
      <c r="AQ160" s="142" t="s">
        <v>150</v>
      </c>
      <c r="AR160" s="140">
        <v>5</v>
      </c>
      <c r="AS160" s="140">
        <v>0</v>
      </c>
      <c r="AT160" s="140">
        <v>5</v>
      </c>
      <c r="AU160" s="140">
        <v>5</v>
      </c>
      <c r="AV160" s="142">
        <v>5</v>
      </c>
      <c r="AW160" s="140">
        <v>5</v>
      </c>
      <c r="AX160" s="140">
        <v>5</v>
      </c>
      <c r="AY160" s="140">
        <v>5</v>
      </c>
      <c r="AZ160" s="140">
        <v>4</v>
      </c>
      <c r="BA160" s="140">
        <v>5</v>
      </c>
      <c r="BB160" s="140">
        <v>5</v>
      </c>
      <c r="BC160" s="172">
        <v>5</v>
      </c>
      <c r="BD160" s="140">
        <v>5</v>
      </c>
      <c r="BE160" s="256">
        <f t="shared" si="25"/>
        <v>3.9333333333333331</v>
      </c>
      <c r="BF160" s="258">
        <f t="shared" si="26"/>
        <v>4.4985507246376812</v>
      </c>
      <c r="BG160" s="258">
        <f t="shared" si="20"/>
        <v>89.971014492753625</v>
      </c>
    </row>
    <row r="161" spans="1:59" x14ac:dyDescent="0.35">
      <c r="A161" s="47"/>
      <c r="B161" s="44" t="s">
        <v>136</v>
      </c>
      <c r="C161" s="129"/>
      <c r="D161" s="129"/>
      <c r="E161" s="129"/>
      <c r="F161" s="198"/>
      <c r="G161" s="129"/>
      <c r="H161" s="45"/>
      <c r="I161" s="129"/>
      <c r="J161" s="129"/>
      <c r="K161" s="129"/>
      <c r="L161" s="168"/>
      <c r="M161" s="129"/>
      <c r="N161" s="129"/>
      <c r="O161" s="168"/>
      <c r="P161" s="45"/>
      <c r="Q161" s="45"/>
      <c r="R161" s="182"/>
      <c r="S161" s="129"/>
      <c r="T161" s="129"/>
      <c r="U161" s="129"/>
      <c r="V161" s="129"/>
      <c r="W161" s="72"/>
      <c r="X161" s="72"/>
      <c r="Y161" s="129"/>
      <c r="Z161" s="129"/>
      <c r="AA161" s="129"/>
      <c r="AB161" s="129"/>
      <c r="AC161" s="45"/>
      <c r="AD161" s="45"/>
      <c r="AE161" s="45"/>
      <c r="AF161" s="45"/>
      <c r="AG161" s="45"/>
      <c r="AH161" s="45"/>
      <c r="AI161" s="45"/>
      <c r="AJ161" s="45"/>
      <c r="AK161" s="45"/>
      <c r="AL161" s="129"/>
      <c r="AM161" s="45"/>
      <c r="AN161" s="45"/>
      <c r="AO161" s="45"/>
      <c r="AP161" s="182"/>
      <c r="AQ161" s="45"/>
      <c r="AR161" s="198"/>
      <c r="AS161" s="198"/>
      <c r="AT161" s="72"/>
      <c r="AU161" s="129"/>
      <c r="AV161" s="45"/>
      <c r="AW161" s="129"/>
      <c r="AX161" s="72"/>
      <c r="AY161" s="72"/>
      <c r="AZ161" s="72"/>
      <c r="BA161" s="129"/>
      <c r="BB161" s="129"/>
      <c r="BC161" s="129"/>
      <c r="BD161" s="129"/>
      <c r="BE161" s="182"/>
      <c r="BF161" s="182"/>
      <c r="BG161" s="182"/>
    </row>
    <row r="162" spans="1:59" x14ac:dyDescent="0.35">
      <c r="A162" s="53">
        <v>125</v>
      </c>
      <c r="B162" s="188" t="s">
        <v>137</v>
      </c>
      <c r="C162" s="141">
        <v>5</v>
      </c>
      <c r="D162" s="141">
        <v>5</v>
      </c>
      <c r="E162" s="141">
        <v>5</v>
      </c>
      <c r="F162" s="141">
        <v>5</v>
      </c>
      <c r="G162" s="141">
        <v>5</v>
      </c>
      <c r="H162" s="148">
        <v>5</v>
      </c>
      <c r="I162" s="141">
        <v>5</v>
      </c>
      <c r="J162" s="141">
        <v>5</v>
      </c>
      <c r="K162" s="141">
        <v>5</v>
      </c>
      <c r="L162" s="178">
        <v>5</v>
      </c>
      <c r="M162" s="141">
        <v>5</v>
      </c>
      <c r="N162" s="141">
        <v>5</v>
      </c>
      <c r="O162" s="178">
        <v>4</v>
      </c>
      <c r="P162" s="148">
        <v>4</v>
      </c>
      <c r="Q162" s="148">
        <v>5</v>
      </c>
      <c r="R162" s="218">
        <f t="shared" si="21"/>
        <v>4.8666666666666663</v>
      </c>
      <c r="S162" s="141">
        <v>5</v>
      </c>
      <c r="T162" s="141">
        <v>4</v>
      </c>
      <c r="U162" s="141">
        <v>5</v>
      </c>
      <c r="V162" s="141">
        <v>5</v>
      </c>
      <c r="W162" s="178">
        <v>5</v>
      </c>
      <c r="X162" s="141">
        <v>5</v>
      </c>
      <c r="Y162" s="141">
        <v>5</v>
      </c>
      <c r="Z162" s="141">
        <v>5</v>
      </c>
      <c r="AA162" s="141">
        <v>5</v>
      </c>
      <c r="AB162" s="141">
        <v>5</v>
      </c>
      <c r="AC162" s="148">
        <v>5</v>
      </c>
      <c r="AD162" s="148">
        <v>4</v>
      </c>
      <c r="AE162" s="148">
        <v>5</v>
      </c>
      <c r="AF162" s="148">
        <v>5</v>
      </c>
      <c r="AG162" s="148">
        <v>4</v>
      </c>
      <c r="AH162" s="148">
        <v>4</v>
      </c>
      <c r="AI162" s="148">
        <v>4</v>
      </c>
      <c r="AJ162" s="148">
        <v>5</v>
      </c>
      <c r="AK162" s="148">
        <v>5</v>
      </c>
      <c r="AL162" s="141">
        <v>5</v>
      </c>
      <c r="AM162" s="148">
        <v>4</v>
      </c>
      <c r="AN162" s="148">
        <v>5</v>
      </c>
      <c r="AO162" s="148">
        <v>5</v>
      </c>
      <c r="AP162" s="216">
        <f t="shared" si="22"/>
        <v>4.7391304347826084</v>
      </c>
      <c r="AQ162" s="148">
        <v>5</v>
      </c>
      <c r="AR162" s="141">
        <v>5</v>
      </c>
      <c r="AS162" s="141">
        <v>5</v>
      </c>
      <c r="AT162" s="178">
        <v>5</v>
      </c>
      <c r="AU162" s="141">
        <v>5</v>
      </c>
      <c r="AV162" s="148">
        <v>5</v>
      </c>
      <c r="AW162" s="141">
        <v>4</v>
      </c>
      <c r="AX162" s="141">
        <v>1</v>
      </c>
      <c r="AY162" s="141">
        <v>5</v>
      </c>
      <c r="AZ162" s="141">
        <v>4</v>
      </c>
      <c r="BA162" s="141">
        <v>5</v>
      </c>
      <c r="BB162" s="141">
        <v>5</v>
      </c>
      <c r="BC162" s="150">
        <v>5</v>
      </c>
      <c r="BD162" s="141">
        <v>5</v>
      </c>
      <c r="BE162" s="254">
        <f t="shared" ref="BE162:BE168" si="27">SUM(AQ162:BD162)/15</f>
        <v>4.2666666666666666</v>
      </c>
      <c r="BF162" s="258">
        <f t="shared" si="26"/>
        <v>4.6241545893719804</v>
      </c>
      <c r="BG162" s="258">
        <f t="shared" si="20"/>
        <v>92.483091787439605</v>
      </c>
    </row>
    <row r="163" spans="1:59" x14ac:dyDescent="0.35">
      <c r="A163" s="53">
        <v>126</v>
      </c>
      <c r="B163" s="87" t="s">
        <v>138</v>
      </c>
      <c r="C163" s="2">
        <v>5</v>
      </c>
      <c r="D163" s="2">
        <v>5</v>
      </c>
      <c r="E163" s="2">
        <v>5</v>
      </c>
      <c r="F163" s="2">
        <v>5</v>
      </c>
      <c r="G163" s="2">
        <v>5</v>
      </c>
      <c r="H163" s="16">
        <v>5</v>
      </c>
      <c r="I163" s="2">
        <v>5</v>
      </c>
      <c r="J163" s="2">
        <v>5</v>
      </c>
      <c r="K163" s="2">
        <v>5</v>
      </c>
      <c r="L163" s="3">
        <v>5</v>
      </c>
      <c r="M163" s="2">
        <v>5</v>
      </c>
      <c r="N163" s="2">
        <v>5</v>
      </c>
      <c r="O163" s="3">
        <v>4</v>
      </c>
      <c r="P163" s="16">
        <v>4</v>
      </c>
      <c r="Q163" s="16">
        <v>5</v>
      </c>
      <c r="R163" s="218">
        <f t="shared" si="21"/>
        <v>4.8666666666666663</v>
      </c>
      <c r="S163" s="2">
        <v>5</v>
      </c>
      <c r="T163" s="2">
        <v>4</v>
      </c>
      <c r="U163" s="2">
        <v>5</v>
      </c>
      <c r="V163" s="2">
        <v>5</v>
      </c>
      <c r="W163" s="3">
        <v>4</v>
      </c>
      <c r="X163" s="2">
        <v>5</v>
      </c>
      <c r="Y163" s="2">
        <v>5</v>
      </c>
      <c r="Z163" s="2">
        <v>5</v>
      </c>
      <c r="AA163" s="2">
        <v>5</v>
      </c>
      <c r="AB163" s="2">
        <v>5</v>
      </c>
      <c r="AC163" s="16">
        <v>5</v>
      </c>
      <c r="AD163" s="16">
        <v>4</v>
      </c>
      <c r="AE163" s="16">
        <v>5</v>
      </c>
      <c r="AF163" s="16">
        <v>5</v>
      </c>
      <c r="AG163" s="16">
        <v>4</v>
      </c>
      <c r="AH163" s="16">
        <v>4</v>
      </c>
      <c r="AI163" s="16">
        <v>4</v>
      </c>
      <c r="AJ163" s="16">
        <v>5</v>
      </c>
      <c r="AK163" s="16">
        <v>5</v>
      </c>
      <c r="AL163" s="2">
        <v>5</v>
      </c>
      <c r="AM163" s="16">
        <v>4</v>
      </c>
      <c r="AN163" s="16">
        <v>5</v>
      </c>
      <c r="AO163" s="16">
        <v>5</v>
      </c>
      <c r="AP163" s="217">
        <f t="shared" si="22"/>
        <v>4.6956521739130439</v>
      </c>
      <c r="AQ163" s="16">
        <v>5</v>
      </c>
      <c r="AR163" s="2">
        <v>5</v>
      </c>
      <c r="AS163" s="2">
        <v>5</v>
      </c>
      <c r="AT163" s="3">
        <v>5</v>
      </c>
      <c r="AU163" s="2">
        <v>5</v>
      </c>
      <c r="AV163" s="16">
        <v>5</v>
      </c>
      <c r="AW163" s="2">
        <v>4</v>
      </c>
      <c r="AX163" s="2">
        <v>1</v>
      </c>
      <c r="AY163" s="2">
        <v>5</v>
      </c>
      <c r="AZ163" s="2">
        <v>4</v>
      </c>
      <c r="BA163" s="2">
        <v>5</v>
      </c>
      <c r="BB163" s="2">
        <v>5</v>
      </c>
      <c r="BC163" s="12">
        <v>5</v>
      </c>
      <c r="BD163" s="2">
        <v>5</v>
      </c>
      <c r="BE163" s="255">
        <f t="shared" si="27"/>
        <v>4.2666666666666666</v>
      </c>
      <c r="BF163" s="258">
        <f t="shared" si="26"/>
        <v>4.609661835748792</v>
      </c>
      <c r="BG163" s="258">
        <f t="shared" si="20"/>
        <v>92.193236714975839</v>
      </c>
    </row>
    <row r="164" spans="1:59" x14ac:dyDescent="0.35">
      <c r="A164" s="53">
        <v>127</v>
      </c>
      <c r="B164" s="87" t="s">
        <v>139</v>
      </c>
      <c r="C164" s="2">
        <v>5</v>
      </c>
      <c r="D164" s="2">
        <v>5</v>
      </c>
      <c r="E164" s="2">
        <v>5</v>
      </c>
      <c r="F164" s="2">
        <v>5</v>
      </c>
      <c r="G164" s="2">
        <v>5</v>
      </c>
      <c r="H164" s="16">
        <v>5</v>
      </c>
      <c r="I164" s="2">
        <v>5</v>
      </c>
      <c r="J164" s="2">
        <v>5</v>
      </c>
      <c r="K164" s="2">
        <v>5</v>
      </c>
      <c r="L164" s="3">
        <v>5</v>
      </c>
      <c r="M164" s="2">
        <v>5</v>
      </c>
      <c r="N164" s="2">
        <v>5</v>
      </c>
      <c r="O164" s="3">
        <v>4</v>
      </c>
      <c r="P164" s="16">
        <v>4</v>
      </c>
      <c r="Q164" s="16">
        <v>5</v>
      </c>
      <c r="R164" s="218">
        <f t="shared" si="21"/>
        <v>4.8666666666666663</v>
      </c>
      <c r="S164" s="2">
        <v>5</v>
      </c>
      <c r="T164" s="2">
        <v>4</v>
      </c>
      <c r="U164" s="2">
        <v>5</v>
      </c>
      <c r="V164" s="2">
        <v>5</v>
      </c>
      <c r="W164" s="3">
        <v>4</v>
      </c>
      <c r="X164" s="2">
        <v>5</v>
      </c>
      <c r="Y164" s="2">
        <v>5</v>
      </c>
      <c r="Z164" s="2">
        <v>5</v>
      </c>
      <c r="AA164" s="2">
        <v>5</v>
      </c>
      <c r="AB164" s="2">
        <v>5</v>
      </c>
      <c r="AC164" s="16">
        <v>5</v>
      </c>
      <c r="AD164" s="16">
        <v>4</v>
      </c>
      <c r="AE164" s="16">
        <v>5</v>
      </c>
      <c r="AF164" s="16">
        <v>5</v>
      </c>
      <c r="AG164" s="16">
        <v>4</v>
      </c>
      <c r="AH164" s="16">
        <v>4</v>
      </c>
      <c r="AI164" s="16">
        <v>4</v>
      </c>
      <c r="AJ164" s="16">
        <v>5</v>
      </c>
      <c r="AK164" s="16">
        <v>5</v>
      </c>
      <c r="AL164" s="2">
        <v>5</v>
      </c>
      <c r="AM164" s="16">
        <v>4</v>
      </c>
      <c r="AN164" s="16">
        <v>5</v>
      </c>
      <c r="AO164" s="16">
        <v>5</v>
      </c>
      <c r="AP164" s="217">
        <f t="shared" si="22"/>
        <v>4.6956521739130439</v>
      </c>
      <c r="AQ164" s="16">
        <v>5</v>
      </c>
      <c r="AR164" s="2">
        <v>5</v>
      </c>
      <c r="AS164" s="2">
        <v>5</v>
      </c>
      <c r="AT164" s="3">
        <v>5</v>
      </c>
      <c r="AU164" s="2">
        <v>5</v>
      </c>
      <c r="AV164" s="16">
        <v>5</v>
      </c>
      <c r="AW164" s="2">
        <v>4</v>
      </c>
      <c r="AX164" s="2">
        <v>1</v>
      </c>
      <c r="AY164" s="2">
        <v>5</v>
      </c>
      <c r="AZ164" s="2">
        <v>4</v>
      </c>
      <c r="BA164" s="2">
        <v>5</v>
      </c>
      <c r="BB164" s="2">
        <v>5</v>
      </c>
      <c r="BC164" s="12">
        <v>5</v>
      </c>
      <c r="BD164" s="2">
        <v>5</v>
      </c>
      <c r="BE164" s="255">
        <f t="shared" si="27"/>
        <v>4.2666666666666666</v>
      </c>
      <c r="BF164" s="258">
        <f t="shared" si="26"/>
        <v>4.609661835748792</v>
      </c>
      <c r="BG164" s="258">
        <f t="shared" si="20"/>
        <v>92.193236714975839</v>
      </c>
    </row>
    <row r="165" spans="1:59" x14ac:dyDescent="0.35">
      <c r="A165" s="53">
        <v>128</v>
      </c>
      <c r="B165" s="87" t="s">
        <v>140</v>
      </c>
      <c r="C165" s="2">
        <v>5</v>
      </c>
      <c r="D165" s="2">
        <v>5</v>
      </c>
      <c r="E165" s="2">
        <v>5</v>
      </c>
      <c r="F165" s="2">
        <v>5</v>
      </c>
      <c r="G165" s="2">
        <v>5</v>
      </c>
      <c r="H165" s="16">
        <v>5</v>
      </c>
      <c r="I165" s="2">
        <v>5</v>
      </c>
      <c r="J165" s="2">
        <v>5</v>
      </c>
      <c r="K165" s="2">
        <v>5</v>
      </c>
      <c r="L165" s="3">
        <v>5</v>
      </c>
      <c r="M165" s="2">
        <v>5</v>
      </c>
      <c r="N165" s="2">
        <v>5</v>
      </c>
      <c r="O165" s="3">
        <v>4</v>
      </c>
      <c r="P165" s="16">
        <v>4</v>
      </c>
      <c r="Q165" s="16">
        <v>5</v>
      </c>
      <c r="R165" s="218">
        <f t="shared" si="21"/>
        <v>4.8666666666666663</v>
      </c>
      <c r="S165" s="2">
        <v>5</v>
      </c>
      <c r="T165" s="2">
        <v>4</v>
      </c>
      <c r="U165" s="2">
        <v>5</v>
      </c>
      <c r="V165" s="2">
        <v>5</v>
      </c>
      <c r="W165" s="3">
        <v>4</v>
      </c>
      <c r="X165" s="2">
        <v>5</v>
      </c>
      <c r="Y165" s="2">
        <v>5</v>
      </c>
      <c r="Z165" s="2">
        <v>5</v>
      </c>
      <c r="AA165" s="2">
        <v>5</v>
      </c>
      <c r="AB165" s="2">
        <v>5</v>
      </c>
      <c r="AC165" s="16">
        <v>5</v>
      </c>
      <c r="AD165" s="16">
        <v>4</v>
      </c>
      <c r="AE165" s="16">
        <v>5</v>
      </c>
      <c r="AF165" s="16">
        <v>5</v>
      </c>
      <c r="AG165" s="16">
        <v>4</v>
      </c>
      <c r="AH165" s="16">
        <v>4</v>
      </c>
      <c r="AI165" s="16">
        <v>4</v>
      </c>
      <c r="AJ165" s="16">
        <v>5</v>
      </c>
      <c r="AK165" s="16">
        <v>5</v>
      </c>
      <c r="AL165" s="2">
        <v>5</v>
      </c>
      <c r="AM165" s="16">
        <v>4</v>
      </c>
      <c r="AN165" s="16">
        <v>5</v>
      </c>
      <c r="AO165" s="16">
        <v>5</v>
      </c>
      <c r="AP165" s="217">
        <f t="shared" si="22"/>
        <v>4.6956521739130439</v>
      </c>
      <c r="AQ165" s="16">
        <v>5</v>
      </c>
      <c r="AR165" s="2">
        <v>5</v>
      </c>
      <c r="AS165" s="2">
        <v>5</v>
      </c>
      <c r="AT165" s="3">
        <v>5</v>
      </c>
      <c r="AU165" s="2">
        <v>5</v>
      </c>
      <c r="AV165" s="16">
        <v>5</v>
      </c>
      <c r="AW165" s="2">
        <v>5</v>
      </c>
      <c r="AX165" s="2">
        <v>1</v>
      </c>
      <c r="AY165" s="2">
        <v>5</v>
      </c>
      <c r="AZ165" s="2">
        <v>4</v>
      </c>
      <c r="BA165" s="2">
        <v>5</v>
      </c>
      <c r="BB165" s="2">
        <v>5</v>
      </c>
      <c r="BC165" s="12">
        <v>5</v>
      </c>
      <c r="BD165" s="2">
        <v>5</v>
      </c>
      <c r="BE165" s="255">
        <f t="shared" si="27"/>
        <v>4.333333333333333</v>
      </c>
      <c r="BF165" s="258">
        <f t="shared" si="26"/>
        <v>4.6318840579710141</v>
      </c>
      <c r="BG165" s="258">
        <f t="shared" si="20"/>
        <v>92.637681159420282</v>
      </c>
    </row>
    <row r="166" spans="1:59" x14ac:dyDescent="0.35">
      <c r="A166" s="53">
        <v>129</v>
      </c>
      <c r="B166" s="87" t="s">
        <v>151</v>
      </c>
      <c r="C166" s="2">
        <v>5</v>
      </c>
      <c r="D166" s="2">
        <v>5</v>
      </c>
      <c r="E166" s="2">
        <v>5</v>
      </c>
      <c r="F166" s="2">
        <v>5</v>
      </c>
      <c r="G166" s="2">
        <v>5</v>
      </c>
      <c r="H166" s="16">
        <v>5</v>
      </c>
      <c r="I166" s="2">
        <v>5</v>
      </c>
      <c r="J166" s="2">
        <v>5</v>
      </c>
      <c r="K166" s="2">
        <v>5</v>
      </c>
      <c r="L166" s="3">
        <v>4</v>
      </c>
      <c r="M166" s="2">
        <v>5</v>
      </c>
      <c r="N166" s="2">
        <v>5</v>
      </c>
      <c r="O166" s="3">
        <v>4</v>
      </c>
      <c r="P166" s="16">
        <v>4</v>
      </c>
      <c r="Q166" s="16">
        <v>5</v>
      </c>
      <c r="R166" s="218">
        <f t="shared" si="21"/>
        <v>4.8</v>
      </c>
      <c r="S166" s="2">
        <v>5</v>
      </c>
      <c r="T166" s="2">
        <v>4</v>
      </c>
      <c r="U166" s="2">
        <v>5</v>
      </c>
      <c r="V166" s="2">
        <v>5</v>
      </c>
      <c r="W166" s="3">
        <v>4</v>
      </c>
      <c r="X166" s="2">
        <v>5</v>
      </c>
      <c r="Y166" s="2">
        <v>5</v>
      </c>
      <c r="Z166" s="2">
        <v>5</v>
      </c>
      <c r="AA166" s="2">
        <v>5</v>
      </c>
      <c r="AB166" s="2">
        <v>5</v>
      </c>
      <c r="AC166" s="16">
        <v>5</v>
      </c>
      <c r="AD166" s="16">
        <v>4</v>
      </c>
      <c r="AE166" s="16">
        <v>4</v>
      </c>
      <c r="AF166" s="16">
        <v>5</v>
      </c>
      <c r="AG166" s="16">
        <v>5</v>
      </c>
      <c r="AH166" s="16">
        <v>5</v>
      </c>
      <c r="AI166" s="16">
        <v>4</v>
      </c>
      <c r="AJ166" s="16">
        <v>5</v>
      </c>
      <c r="AK166" s="16">
        <v>5</v>
      </c>
      <c r="AL166" s="2">
        <v>5</v>
      </c>
      <c r="AM166" s="16">
        <v>4</v>
      </c>
      <c r="AN166" s="16">
        <v>5</v>
      </c>
      <c r="AO166" s="16">
        <v>5</v>
      </c>
      <c r="AP166" s="217">
        <f t="shared" si="22"/>
        <v>4.7391304347826084</v>
      </c>
      <c r="AQ166" s="16">
        <v>5</v>
      </c>
      <c r="AR166" s="2">
        <v>5</v>
      </c>
      <c r="AS166" s="2">
        <v>5</v>
      </c>
      <c r="AT166" s="3">
        <v>5</v>
      </c>
      <c r="AU166" s="2">
        <v>5</v>
      </c>
      <c r="AV166" s="16">
        <v>5</v>
      </c>
      <c r="AW166" s="2">
        <v>4</v>
      </c>
      <c r="AX166" s="2">
        <v>1</v>
      </c>
      <c r="AY166" s="2">
        <v>4</v>
      </c>
      <c r="AZ166" s="2">
        <v>4</v>
      </c>
      <c r="BA166" s="2">
        <v>5</v>
      </c>
      <c r="BB166" s="2">
        <v>5</v>
      </c>
      <c r="BC166" s="12">
        <v>5</v>
      </c>
      <c r="BD166" s="2">
        <v>5</v>
      </c>
      <c r="BE166" s="255">
        <f t="shared" si="27"/>
        <v>4.2</v>
      </c>
      <c r="BF166" s="258">
        <f t="shared" si="26"/>
        <v>4.5797101449275361</v>
      </c>
      <c r="BG166" s="258">
        <f t="shared" si="20"/>
        <v>91.594202898550719</v>
      </c>
    </row>
    <row r="167" spans="1:59" x14ac:dyDescent="0.35">
      <c r="A167" s="53">
        <v>130</v>
      </c>
      <c r="B167" s="87" t="s">
        <v>141</v>
      </c>
      <c r="C167" s="2">
        <v>5</v>
      </c>
      <c r="D167" s="2">
        <v>5</v>
      </c>
      <c r="E167" s="2">
        <v>5</v>
      </c>
      <c r="F167" s="2">
        <v>5</v>
      </c>
      <c r="G167" s="2">
        <v>5</v>
      </c>
      <c r="H167" s="16">
        <v>5</v>
      </c>
      <c r="I167" s="2">
        <v>5</v>
      </c>
      <c r="J167" s="2">
        <v>5</v>
      </c>
      <c r="K167" s="2">
        <v>5</v>
      </c>
      <c r="L167" s="3">
        <v>4</v>
      </c>
      <c r="M167" s="2">
        <v>5</v>
      </c>
      <c r="N167" s="2">
        <v>5</v>
      </c>
      <c r="O167" s="3">
        <v>4</v>
      </c>
      <c r="P167" s="16">
        <v>4</v>
      </c>
      <c r="Q167" s="16">
        <v>5</v>
      </c>
      <c r="R167" s="218">
        <f t="shared" si="21"/>
        <v>4.8</v>
      </c>
      <c r="S167" s="2">
        <v>5</v>
      </c>
      <c r="T167" s="2">
        <v>4</v>
      </c>
      <c r="U167" s="2">
        <v>5</v>
      </c>
      <c r="V167" s="2">
        <v>5</v>
      </c>
      <c r="W167" s="3">
        <v>4</v>
      </c>
      <c r="X167" s="2">
        <v>5</v>
      </c>
      <c r="Y167" s="2">
        <v>5</v>
      </c>
      <c r="Z167" s="2"/>
      <c r="AA167" s="2">
        <v>5</v>
      </c>
      <c r="AB167" s="2">
        <v>5</v>
      </c>
      <c r="AC167" s="16">
        <v>5</v>
      </c>
      <c r="AD167" s="16">
        <v>4</v>
      </c>
      <c r="AE167" s="16">
        <v>4</v>
      </c>
      <c r="AF167" s="16">
        <v>5</v>
      </c>
      <c r="AG167" s="16">
        <v>5</v>
      </c>
      <c r="AH167" s="16">
        <v>5</v>
      </c>
      <c r="AI167" s="16">
        <v>4</v>
      </c>
      <c r="AJ167" s="16">
        <v>5</v>
      </c>
      <c r="AK167" s="16">
        <v>5</v>
      </c>
      <c r="AL167" s="2">
        <v>5</v>
      </c>
      <c r="AM167" s="16">
        <v>4</v>
      </c>
      <c r="AN167" s="16">
        <v>5</v>
      </c>
      <c r="AO167" s="16">
        <v>5</v>
      </c>
      <c r="AP167" s="217">
        <f t="shared" si="22"/>
        <v>4.5217391304347823</v>
      </c>
      <c r="AQ167" s="16">
        <v>5</v>
      </c>
      <c r="AR167" s="2">
        <v>5</v>
      </c>
      <c r="AS167" s="2">
        <v>5</v>
      </c>
      <c r="AT167" s="3">
        <v>4</v>
      </c>
      <c r="AU167" s="2">
        <v>5</v>
      </c>
      <c r="AV167" s="16">
        <v>5</v>
      </c>
      <c r="AW167" s="2">
        <v>4</v>
      </c>
      <c r="AX167" s="2">
        <v>1</v>
      </c>
      <c r="AY167" s="2">
        <v>5</v>
      </c>
      <c r="AZ167" s="2">
        <v>4</v>
      </c>
      <c r="BA167" s="2">
        <v>5</v>
      </c>
      <c r="BB167" s="2">
        <v>5</v>
      </c>
      <c r="BC167" s="12">
        <v>5</v>
      </c>
      <c r="BD167" s="2">
        <v>5</v>
      </c>
      <c r="BE167" s="255">
        <f t="shared" si="27"/>
        <v>4.2</v>
      </c>
      <c r="BF167" s="258">
        <f t="shared" si="26"/>
        <v>4.5072463768115938</v>
      </c>
      <c r="BG167" s="258">
        <f t="shared" si="20"/>
        <v>90.144927536231876</v>
      </c>
    </row>
    <row r="168" spans="1:59" x14ac:dyDescent="0.35">
      <c r="A168" s="53">
        <v>131</v>
      </c>
      <c r="B168" s="151" t="s">
        <v>142</v>
      </c>
      <c r="C168" s="140">
        <v>5</v>
      </c>
      <c r="D168" s="140">
        <v>5</v>
      </c>
      <c r="E168" s="140">
        <v>5</v>
      </c>
      <c r="F168" s="140">
        <v>5</v>
      </c>
      <c r="G168" s="140">
        <v>5</v>
      </c>
      <c r="H168" s="142">
        <v>5</v>
      </c>
      <c r="I168" s="140">
        <v>5</v>
      </c>
      <c r="J168" s="140">
        <v>5</v>
      </c>
      <c r="K168" s="140">
        <v>5</v>
      </c>
      <c r="L168" s="179">
        <v>5</v>
      </c>
      <c r="M168" s="140">
        <v>5</v>
      </c>
      <c r="N168" s="140">
        <v>5</v>
      </c>
      <c r="O168" s="179">
        <v>4</v>
      </c>
      <c r="P168" s="142">
        <v>4</v>
      </c>
      <c r="Q168" s="142">
        <v>5</v>
      </c>
      <c r="R168" s="218">
        <f t="shared" si="21"/>
        <v>4.8666666666666663</v>
      </c>
      <c r="S168" s="140">
        <v>5</v>
      </c>
      <c r="T168" s="140">
        <v>4</v>
      </c>
      <c r="U168" s="140">
        <v>5</v>
      </c>
      <c r="V168" s="140">
        <v>5</v>
      </c>
      <c r="W168" s="179">
        <v>4</v>
      </c>
      <c r="X168" s="140">
        <v>5</v>
      </c>
      <c r="Y168" s="140">
        <v>5</v>
      </c>
      <c r="Z168" s="140">
        <v>5</v>
      </c>
      <c r="AA168" s="140">
        <v>5</v>
      </c>
      <c r="AB168" s="140">
        <v>5</v>
      </c>
      <c r="AC168" s="142">
        <v>5</v>
      </c>
      <c r="AD168" s="142">
        <v>5</v>
      </c>
      <c r="AE168" s="142">
        <v>5</v>
      </c>
      <c r="AF168" s="142">
        <v>5</v>
      </c>
      <c r="AG168" s="142">
        <v>5</v>
      </c>
      <c r="AH168" s="142">
        <v>4</v>
      </c>
      <c r="AI168" s="142">
        <v>4</v>
      </c>
      <c r="AJ168" s="142">
        <v>5</v>
      </c>
      <c r="AK168" s="142">
        <v>5</v>
      </c>
      <c r="AL168" s="140">
        <v>5</v>
      </c>
      <c r="AM168" s="142">
        <v>3</v>
      </c>
      <c r="AN168" s="142">
        <v>5</v>
      </c>
      <c r="AO168" s="142">
        <v>5</v>
      </c>
      <c r="AP168" s="218">
        <f t="shared" si="22"/>
        <v>4.7391304347826084</v>
      </c>
      <c r="AQ168" s="142">
        <v>5</v>
      </c>
      <c r="AR168" s="140">
        <v>5</v>
      </c>
      <c r="AS168" s="140">
        <v>5</v>
      </c>
      <c r="AT168" s="179">
        <v>5</v>
      </c>
      <c r="AU168" s="140">
        <v>5</v>
      </c>
      <c r="AV168" s="142">
        <v>5</v>
      </c>
      <c r="AW168" s="140">
        <v>5</v>
      </c>
      <c r="AX168" s="140">
        <v>1</v>
      </c>
      <c r="AY168" s="140">
        <v>5</v>
      </c>
      <c r="AZ168" s="140">
        <v>4</v>
      </c>
      <c r="BA168" s="140">
        <v>5</v>
      </c>
      <c r="BB168" s="140">
        <v>5</v>
      </c>
      <c r="BC168" s="172">
        <v>5</v>
      </c>
      <c r="BD168" s="140">
        <v>5</v>
      </c>
      <c r="BE168" s="256">
        <f t="shared" si="27"/>
        <v>4.333333333333333</v>
      </c>
      <c r="BF168" s="258">
        <f t="shared" si="26"/>
        <v>4.6463768115942026</v>
      </c>
      <c r="BG168" s="258">
        <f t="shared" si="20"/>
        <v>92.927536231884048</v>
      </c>
    </row>
    <row r="169" spans="1:59" ht="26.5" x14ac:dyDescent="0.35">
      <c r="A169" s="47"/>
      <c r="B169" s="88" t="s">
        <v>143</v>
      </c>
      <c r="C169" s="129"/>
      <c r="D169" s="129"/>
      <c r="E169" s="129"/>
      <c r="F169" s="198"/>
      <c r="G169" s="129"/>
      <c r="H169" s="45"/>
      <c r="I169" s="129"/>
      <c r="J169" s="129"/>
      <c r="K169" s="129"/>
      <c r="L169" s="168"/>
      <c r="M169" s="129"/>
      <c r="N169" s="129"/>
      <c r="O169" s="168"/>
      <c r="P169" s="45"/>
      <c r="Q169" s="45"/>
      <c r="R169" s="182"/>
      <c r="S169" s="129"/>
      <c r="T169" s="129"/>
      <c r="U169" s="129"/>
      <c r="V169" s="129"/>
      <c r="W169" s="72"/>
      <c r="X169" s="72"/>
      <c r="Y169" s="129"/>
      <c r="Z169" s="129"/>
      <c r="AA169" s="129"/>
      <c r="AB169" s="129"/>
      <c r="AC169" s="45"/>
      <c r="AD169" s="45"/>
      <c r="AE169" s="45"/>
      <c r="AF169" s="45"/>
      <c r="AG169" s="45"/>
      <c r="AH169" s="45"/>
      <c r="AI169" s="45"/>
      <c r="AJ169" s="45"/>
      <c r="AK169" s="45"/>
      <c r="AL169" s="129"/>
      <c r="AM169" s="45"/>
      <c r="AN169" s="45"/>
      <c r="AO169" s="45"/>
      <c r="AP169" s="182"/>
      <c r="AQ169" s="45"/>
      <c r="AR169" s="198"/>
      <c r="AS169" s="198"/>
      <c r="AT169" s="72"/>
      <c r="AU169" s="129"/>
      <c r="AV169" s="45"/>
      <c r="AW169" s="129"/>
      <c r="AX169" s="72"/>
      <c r="AY169" s="129"/>
      <c r="AZ169" s="72"/>
      <c r="BA169" s="129"/>
      <c r="BB169" s="129"/>
      <c r="BC169" s="129"/>
      <c r="BD169" s="129"/>
      <c r="BE169" s="182"/>
      <c r="BF169" s="182"/>
      <c r="BG169" s="182"/>
    </row>
    <row r="170" spans="1:59" x14ac:dyDescent="0.35">
      <c r="A170" s="53">
        <v>132</v>
      </c>
      <c r="B170" s="11" t="s">
        <v>144</v>
      </c>
      <c r="C170" s="141">
        <v>5</v>
      </c>
      <c r="D170" s="141">
        <v>5</v>
      </c>
      <c r="E170" s="141">
        <v>5</v>
      </c>
      <c r="F170" s="141">
        <v>5</v>
      </c>
      <c r="G170" s="141">
        <v>5</v>
      </c>
      <c r="H170" s="148">
        <v>5</v>
      </c>
      <c r="I170" s="141">
        <v>5</v>
      </c>
      <c r="J170" s="141">
        <v>5</v>
      </c>
      <c r="K170" s="141">
        <v>5</v>
      </c>
      <c r="L170" s="178">
        <v>4</v>
      </c>
      <c r="M170" s="141">
        <v>5</v>
      </c>
      <c r="N170" s="141">
        <v>5</v>
      </c>
      <c r="O170" s="141">
        <v>4</v>
      </c>
      <c r="P170" s="148">
        <v>4</v>
      </c>
      <c r="Q170" s="148">
        <v>5</v>
      </c>
      <c r="R170" s="218">
        <f t="shared" si="21"/>
        <v>4.8</v>
      </c>
      <c r="S170" s="141">
        <v>5</v>
      </c>
      <c r="T170" s="141">
        <v>5</v>
      </c>
      <c r="U170" s="141">
        <v>5</v>
      </c>
      <c r="V170" s="141">
        <v>5</v>
      </c>
      <c r="W170" s="178">
        <v>5</v>
      </c>
      <c r="X170" s="141">
        <v>5</v>
      </c>
      <c r="Y170" s="141">
        <v>5</v>
      </c>
      <c r="Z170" s="141">
        <v>5</v>
      </c>
      <c r="AA170" s="141">
        <v>5</v>
      </c>
      <c r="AB170" s="141">
        <v>5</v>
      </c>
      <c r="AC170" s="148">
        <v>5</v>
      </c>
      <c r="AD170" s="148">
        <v>5</v>
      </c>
      <c r="AE170" s="148">
        <v>4</v>
      </c>
      <c r="AF170" s="148">
        <v>5</v>
      </c>
      <c r="AG170" s="148">
        <v>5</v>
      </c>
      <c r="AH170" s="148">
        <v>4</v>
      </c>
      <c r="AI170" s="148">
        <v>4</v>
      </c>
      <c r="AJ170" s="148">
        <v>5</v>
      </c>
      <c r="AK170" s="148">
        <v>5</v>
      </c>
      <c r="AL170" s="141">
        <v>5</v>
      </c>
      <c r="AM170" s="148">
        <v>4</v>
      </c>
      <c r="AN170" s="148">
        <v>5</v>
      </c>
      <c r="AO170" s="148">
        <v>5</v>
      </c>
      <c r="AP170" s="216">
        <f t="shared" si="22"/>
        <v>4.8260869565217392</v>
      </c>
      <c r="AQ170" s="148">
        <v>5</v>
      </c>
      <c r="AR170" s="141">
        <v>5</v>
      </c>
      <c r="AS170" s="141">
        <v>5</v>
      </c>
      <c r="AT170" s="178">
        <v>5</v>
      </c>
      <c r="AU170" s="141">
        <v>5</v>
      </c>
      <c r="AV170" s="148">
        <v>5</v>
      </c>
      <c r="AW170" s="141">
        <v>5</v>
      </c>
      <c r="AX170" s="141">
        <v>5</v>
      </c>
      <c r="AY170" s="141">
        <v>5</v>
      </c>
      <c r="AZ170" s="141">
        <v>4</v>
      </c>
      <c r="BA170" s="141">
        <v>5</v>
      </c>
      <c r="BB170" s="141">
        <v>4</v>
      </c>
      <c r="BC170" s="150">
        <v>5</v>
      </c>
      <c r="BD170" s="141">
        <v>5</v>
      </c>
      <c r="BE170" s="254">
        <f t="shared" ref="BE170:BE175" si="28">SUM(AQ170:BD170)/15</f>
        <v>4.5333333333333332</v>
      </c>
      <c r="BF170" s="258">
        <f t="shared" si="26"/>
        <v>4.7198067632850238</v>
      </c>
      <c r="BG170" s="258">
        <f t="shared" si="20"/>
        <v>94.39613526570048</v>
      </c>
    </row>
    <row r="171" spans="1:59" ht="26.5" x14ac:dyDescent="0.35">
      <c r="A171" s="53">
        <v>133</v>
      </c>
      <c r="B171" s="10" t="s">
        <v>145</v>
      </c>
      <c r="C171" s="2">
        <v>5</v>
      </c>
      <c r="D171" s="2">
        <v>5</v>
      </c>
      <c r="E171" s="2">
        <v>5</v>
      </c>
      <c r="F171" s="2">
        <v>5</v>
      </c>
      <c r="G171" s="2">
        <v>5</v>
      </c>
      <c r="H171" s="16">
        <v>5</v>
      </c>
      <c r="I171" s="2">
        <v>5</v>
      </c>
      <c r="J171" s="2">
        <v>5</v>
      </c>
      <c r="K171" s="2">
        <v>4</v>
      </c>
      <c r="L171" s="3">
        <v>4</v>
      </c>
      <c r="M171" s="2">
        <v>5</v>
      </c>
      <c r="N171" s="2">
        <v>5</v>
      </c>
      <c r="O171" s="2">
        <v>4</v>
      </c>
      <c r="P171" s="16">
        <v>4</v>
      </c>
      <c r="Q171" s="16">
        <v>5</v>
      </c>
      <c r="R171" s="218">
        <f t="shared" si="21"/>
        <v>4.7333333333333334</v>
      </c>
      <c r="S171" s="2">
        <v>5</v>
      </c>
      <c r="T171" s="2">
        <v>5</v>
      </c>
      <c r="U171" s="2">
        <v>5</v>
      </c>
      <c r="V171" s="2">
        <v>5</v>
      </c>
      <c r="W171" s="2">
        <v>4</v>
      </c>
      <c r="X171" s="2">
        <v>4</v>
      </c>
      <c r="Y171" s="2">
        <v>5</v>
      </c>
      <c r="Z171" s="2">
        <v>5</v>
      </c>
      <c r="AA171" s="2">
        <v>5</v>
      </c>
      <c r="AB171" s="2">
        <v>5</v>
      </c>
      <c r="AC171" s="16">
        <v>5</v>
      </c>
      <c r="AD171" s="16">
        <v>4</v>
      </c>
      <c r="AE171" s="16">
        <v>4</v>
      </c>
      <c r="AF171" s="16">
        <v>5</v>
      </c>
      <c r="AG171" s="16">
        <v>5</v>
      </c>
      <c r="AH171" s="16">
        <v>5</v>
      </c>
      <c r="AI171" s="16">
        <v>4</v>
      </c>
      <c r="AJ171" s="16">
        <v>5</v>
      </c>
      <c r="AK171" s="16">
        <v>5</v>
      </c>
      <c r="AL171" s="2">
        <v>5</v>
      </c>
      <c r="AM171" s="16">
        <v>4</v>
      </c>
      <c r="AN171" s="16">
        <v>5</v>
      </c>
      <c r="AO171" s="16">
        <v>4</v>
      </c>
      <c r="AP171" s="217">
        <f t="shared" si="22"/>
        <v>4.6956521739130439</v>
      </c>
      <c r="AQ171" s="16">
        <v>4</v>
      </c>
      <c r="AR171" s="2">
        <v>4</v>
      </c>
      <c r="AS171" s="2">
        <v>5</v>
      </c>
      <c r="AT171" s="2">
        <v>5</v>
      </c>
      <c r="AU171" s="2">
        <v>5</v>
      </c>
      <c r="AV171" s="16">
        <v>5</v>
      </c>
      <c r="AW171" s="2">
        <v>5</v>
      </c>
      <c r="AX171" s="2">
        <v>5</v>
      </c>
      <c r="AY171" s="2">
        <v>5</v>
      </c>
      <c r="AZ171" s="2">
        <v>4</v>
      </c>
      <c r="BA171" s="2">
        <v>5</v>
      </c>
      <c r="BB171" s="2">
        <v>4</v>
      </c>
      <c r="BC171" s="12">
        <v>5</v>
      </c>
      <c r="BD171" s="2">
        <v>5</v>
      </c>
      <c r="BE171" s="255">
        <f t="shared" si="28"/>
        <v>4.4000000000000004</v>
      </c>
      <c r="BF171" s="258">
        <f t="shared" si="26"/>
        <v>4.6096618357487928</v>
      </c>
      <c r="BG171" s="258">
        <f t="shared" si="20"/>
        <v>92.193236714975853</v>
      </c>
    </row>
    <row r="172" spans="1:59" x14ac:dyDescent="0.35">
      <c r="A172" s="53">
        <v>134</v>
      </c>
      <c r="B172" s="87" t="s">
        <v>146</v>
      </c>
      <c r="C172" s="2">
        <v>5</v>
      </c>
      <c r="D172" s="2">
        <v>5</v>
      </c>
      <c r="E172" s="2">
        <v>5</v>
      </c>
      <c r="F172" s="2">
        <v>5</v>
      </c>
      <c r="G172" s="2">
        <v>5</v>
      </c>
      <c r="H172" s="16">
        <v>5</v>
      </c>
      <c r="I172" s="2">
        <v>5</v>
      </c>
      <c r="J172" s="2">
        <v>5</v>
      </c>
      <c r="K172" s="2">
        <v>4</v>
      </c>
      <c r="L172" s="3">
        <v>5</v>
      </c>
      <c r="M172" s="2" t="s">
        <v>150</v>
      </c>
      <c r="N172" s="2">
        <v>5</v>
      </c>
      <c r="O172" s="2">
        <v>4</v>
      </c>
      <c r="P172" s="16">
        <v>4</v>
      </c>
      <c r="Q172" s="16">
        <v>0</v>
      </c>
      <c r="R172" s="218">
        <f t="shared" si="21"/>
        <v>4.1333333333333337</v>
      </c>
      <c r="S172" s="2">
        <v>5</v>
      </c>
      <c r="T172" s="2">
        <v>5</v>
      </c>
      <c r="U172" s="2">
        <v>5</v>
      </c>
      <c r="V172" s="2">
        <v>5</v>
      </c>
      <c r="W172" s="3">
        <v>4</v>
      </c>
      <c r="X172" s="2">
        <v>4</v>
      </c>
      <c r="Y172" s="2">
        <v>5</v>
      </c>
      <c r="Z172" s="2">
        <v>5</v>
      </c>
      <c r="AA172" s="2">
        <v>5</v>
      </c>
      <c r="AB172" s="2">
        <v>5</v>
      </c>
      <c r="AC172" s="16" t="s">
        <v>150</v>
      </c>
      <c r="AD172" s="16">
        <v>5</v>
      </c>
      <c r="AE172" s="16">
        <v>5</v>
      </c>
      <c r="AF172" s="16">
        <v>5</v>
      </c>
      <c r="AG172" s="16">
        <v>5</v>
      </c>
      <c r="AH172" s="16">
        <v>5</v>
      </c>
      <c r="AI172" s="16">
        <v>4</v>
      </c>
      <c r="AJ172" s="16">
        <v>5</v>
      </c>
      <c r="AK172" s="16">
        <v>5</v>
      </c>
      <c r="AL172" s="2">
        <v>1</v>
      </c>
      <c r="AM172" s="16">
        <v>4</v>
      </c>
      <c r="AN172" s="16">
        <v>5</v>
      </c>
      <c r="AO172" s="16">
        <v>4</v>
      </c>
      <c r="AP172" s="217">
        <f t="shared" si="22"/>
        <v>4.3913043478260869</v>
      </c>
      <c r="AQ172" s="16">
        <v>5</v>
      </c>
      <c r="AR172" s="2">
        <v>5</v>
      </c>
      <c r="AS172" s="2">
        <v>5</v>
      </c>
      <c r="AT172" s="3">
        <v>5</v>
      </c>
      <c r="AU172" s="2">
        <v>5</v>
      </c>
      <c r="AV172" s="16">
        <v>5</v>
      </c>
      <c r="AW172" s="2">
        <v>5</v>
      </c>
      <c r="AX172" s="2">
        <v>5</v>
      </c>
      <c r="AY172" s="2">
        <v>5</v>
      </c>
      <c r="AZ172" s="2">
        <v>4</v>
      </c>
      <c r="BA172" s="2">
        <v>5</v>
      </c>
      <c r="BB172" s="2">
        <v>5</v>
      </c>
      <c r="BC172" s="12">
        <v>5</v>
      </c>
      <c r="BD172" s="2">
        <v>5</v>
      </c>
      <c r="BE172" s="255">
        <f t="shared" si="28"/>
        <v>4.5999999999999996</v>
      </c>
      <c r="BF172" s="258">
        <f t="shared" si="26"/>
        <v>4.3748792270531398</v>
      </c>
      <c r="BG172" s="258">
        <f t="shared" si="20"/>
        <v>87.497584541062793</v>
      </c>
    </row>
    <row r="173" spans="1:59" x14ac:dyDescent="0.35">
      <c r="A173" s="53">
        <v>135</v>
      </c>
      <c r="B173" s="87" t="s">
        <v>148</v>
      </c>
      <c r="C173" s="2">
        <v>5</v>
      </c>
      <c r="D173" s="2">
        <v>5</v>
      </c>
      <c r="E173" s="2">
        <v>5</v>
      </c>
      <c r="F173" s="2">
        <v>5</v>
      </c>
      <c r="G173" s="2">
        <v>5</v>
      </c>
      <c r="H173" s="16">
        <v>5</v>
      </c>
      <c r="I173" s="2">
        <v>5</v>
      </c>
      <c r="J173" s="2">
        <v>5</v>
      </c>
      <c r="K173" s="2">
        <v>4</v>
      </c>
      <c r="L173" s="3">
        <v>4</v>
      </c>
      <c r="M173" s="2">
        <v>4</v>
      </c>
      <c r="N173" s="2">
        <v>5</v>
      </c>
      <c r="O173" s="2">
        <v>4</v>
      </c>
      <c r="P173" s="16">
        <v>4</v>
      </c>
      <c r="Q173" s="16">
        <v>4</v>
      </c>
      <c r="R173" s="218">
        <f t="shared" si="21"/>
        <v>4.5999999999999996</v>
      </c>
      <c r="S173" s="2">
        <v>5</v>
      </c>
      <c r="T173" s="2">
        <v>5</v>
      </c>
      <c r="U173" s="2">
        <v>5</v>
      </c>
      <c r="V173" s="2">
        <v>5</v>
      </c>
      <c r="W173" s="3">
        <v>4</v>
      </c>
      <c r="X173" s="2">
        <v>4</v>
      </c>
      <c r="Y173" s="2">
        <v>5</v>
      </c>
      <c r="Z173" s="2">
        <v>5</v>
      </c>
      <c r="AA173" s="2"/>
      <c r="AB173" s="2">
        <v>5</v>
      </c>
      <c r="AC173" s="16">
        <v>4</v>
      </c>
      <c r="AD173" s="16">
        <v>5</v>
      </c>
      <c r="AE173" s="16">
        <v>4</v>
      </c>
      <c r="AF173" s="16">
        <v>5</v>
      </c>
      <c r="AG173" s="16">
        <v>5</v>
      </c>
      <c r="AH173" s="16">
        <v>5</v>
      </c>
      <c r="AI173" s="16">
        <v>4</v>
      </c>
      <c r="AJ173" s="16">
        <v>5</v>
      </c>
      <c r="AK173" s="16">
        <v>5</v>
      </c>
      <c r="AL173" s="2">
        <v>4</v>
      </c>
      <c r="AM173" s="16">
        <v>4</v>
      </c>
      <c r="AN173" s="16">
        <v>5</v>
      </c>
      <c r="AO173" s="16">
        <v>4</v>
      </c>
      <c r="AP173" s="217">
        <f t="shared" si="22"/>
        <v>4.4347826086956523</v>
      </c>
      <c r="AQ173" s="16">
        <v>4</v>
      </c>
      <c r="AR173" s="2">
        <v>0</v>
      </c>
      <c r="AS173" s="2">
        <v>5</v>
      </c>
      <c r="AT173" s="3">
        <v>5</v>
      </c>
      <c r="AU173" s="2">
        <v>5</v>
      </c>
      <c r="AV173" s="16">
        <v>5</v>
      </c>
      <c r="AW173" s="2">
        <v>5</v>
      </c>
      <c r="AX173" s="2">
        <v>5</v>
      </c>
      <c r="AY173" s="2">
        <v>5</v>
      </c>
      <c r="AZ173" s="2">
        <v>4</v>
      </c>
      <c r="BA173" s="2">
        <v>5</v>
      </c>
      <c r="BB173" s="2">
        <v>5</v>
      </c>
      <c r="BC173" s="12">
        <v>5</v>
      </c>
      <c r="BD173" s="2">
        <v>5</v>
      </c>
      <c r="BE173" s="255">
        <f t="shared" si="28"/>
        <v>4.2</v>
      </c>
      <c r="BF173" s="258">
        <f t="shared" si="26"/>
        <v>4.4115942028985513</v>
      </c>
      <c r="BG173" s="258">
        <f t="shared" si="20"/>
        <v>88.23188405797103</v>
      </c>
    </row>
    <row r="174" spans="1:59" ht="26.5" x14ac:dyDescent="0.35">
      <c r="A174" s="53">
        <v>136</v>
      </c>
      <c r="B174" s="10" t="s">
        <v>147</v>
      </c>
      <c r="C174" s="2">
        <v>5</v>
      </c>
      <c r="D174" s="2">
        <v>5</v>
      </c>
      <c r="E174" s="2">
        <v>5</v>
      </c>
      <c r="F174" s="2">
        <v>5</v>
      </c>
      <c r="G174" s="2">
        <v>5</v>
      </c>
      <c r="H174" s="16">
        <v>5</v>
      </c>
      <c r="I174" s="2">
        <v>5</v>
      </c>
      <c r="J174" s="2">
        <v>5</v>
      </c>
      <c r="K174" s="2">
        <v>4</v>
      </c>
      <c r="L174" s="3">
        <v>5</v>
      </c>
      <c r="M174" s="2">
        <v>5</v>
      </c>
      <c r="N174" s="2">
        <v>5</v>
      </c>
      <c r="O174" s="2">
        <v>4</v>
      </c>
      <c r="P174" s="16">
        <v>4</v>
      </c>
      <c r="Q174" s="16">
        <v>5</v>
      </c>
      <c r="R174" s="218">
        <f t="shared" si="21"/>
        <v>4.8</v>
      </c>
      <c r="S174" s="2">
        <v>5</v>
      </c>
      <c r="T174" s="2">
        <v>5</v>
      </c>
      <c r="U174" s="2">
        <v>5</v>
      </c>
      <c r="V174" s="2">
        <v>5</v>
      </c>
      <c r="W174" s="2">
        <v>4</v>
      </c>
      <c r="X174" s="2">
        <v>4</v>
      </c>
      <c r="Y174" s="2">
        <v>5</v>
      </c>
      <c r="Z174" s="2">
        <v>5</v>
      </c>
      <c r="AA174" s="2">
        <v>5</v>
      </c>
      <c r="AB174" s="2">
        <v>5</v>
      </c>
      <c r="AC174" s="16">
        <v>5</v>
      </c>
      <c r="AD174" s="16">
        <v>4</v>
      </c>
      <c r="AE174" s="16">
        <v>5</v>
      </c>
      <c r="AF174" s="16">
        <v>5</v>
      </c>
      <c r="AG174" s="16">
        <v>5</v>
      </c>
      <c r="AH174" s="16">
        <v>5</v>
      </c>
      <c r="AI174" s="16">
        <v>4</v>
      </c>
      <c r="AJ174" s="16">
        <v>5</v>
      </c>
      <c r="AK174" s="16">
        <v>5</v>
      </c>
      <c r="AL174" s="2">
        <v>5</v>
      </c>
      <c r="AM174" s="16">
        <v>4</v>
      </c>
      <c r="AN174" s="16">
        <v>5</v>
      </c>
      <c r="AO174" s="16">
        <v>4</v>
      </c>
      <c r="AP174" s="217">
        <f t="shared" si="22"/>
        <v>4.7391304347826084</v>
      </c>
      <c r="AQ174" s="16">
        <v>4</v>
      </c>
      <c r="AR174" s="2">
        <v>4</v>
      </c>
      <c r="AS174" s="2">
        <v>5</v>
      </c>
      <c r="AT174" s="2">
        <v>5</v>
      </c>
      <c r="AU174" s="2">
        <v>5</v>
      </c>
      <c r="AV174" s="16">
        <v>5</v>
      </c>
      <c r="AW174" s="2">
        <v>5</v>
      </c>
      <c r="AX174" s="2">
        <v>5</v>
      </c>
      <c r="AY174" s="2">
        <v>5</v>
      </c>
      <c r="AZ174" s="2">
        <v>4</v>
      </c>
      <c r="BA174" s="2">
        <v>5</v>
      </c>
      <c r="BB174" s="2">
        <v>5</v>
      </c>
      <c r="BC174" s="12">
        <v>5</v>
      </c>
      <c r="BD174" s="2">
        <v>5</v>
      </c>
      <c r="BE174" s="255">
        <f t="shared" si="28"/>
        <v>4.4666666666666668</v>
      </c>
      <c r="BF174" s="258">
        <f t="shared" si="26"/>
        <v>4.6685990338164247</v>
      </c>
      <c r="BG174" s="258">
        <f t="shared" si="20"/>
        <v>93.371980676328491</v>
      </c>
    </row>
    <row r="175" spans="1:59" ht="26.5" x14ac:dyDescent="0.35">
      <c r="A175" s="53">
        <v>137</v>
      </c>
      <c r="B175" s="10" t="s">
        <v>152</v>
      </c>
      <c r="C175" s="2">
        <v>5</v>
      </c>
      <c r="D175" s="2">
        <v>5</v>
      </c>
      <c r="E175" s="2">
        <v>5</v>
      </c>
      <c r="F175" s="2">
        <v>5</v>
      </c>
      <c r="G175" s="2">
        <v>5</v>
      </c>
      <c r="H175" s="16">
        <v>5</v>
      </c>
      <c r="I175" s="2">
        <v>5</v>
      </c>
      <c r="J175" s="2">
        <v>5</v>
      </c>
      <c r="K175" s="2">
        <v>4</v>
      </c>
      <c r="L175" s="3">
        <v>4</v>
      </c>
      <c r="M175" s="2">
        <v>5</v>
      </c>
      <c r="N175" s="2">
        <v>5</v>
      </c>
      <c r="O175" s="2">
        <v>4</v>
      </c>
      <c r="P175" s="16">
        <v>4</v>
      </c>
      <c r="Q175" s="16">
        <v>5</v>
      </c>
      <c r="R175" s="218">
        <f t="shared" si="21"/>
        <v>4.7333333333333334</v>
      </c>
      <c r="S175" s="2">
        <v>5</v>
      </c>
      <c r="T175" s="2">
        <v>5</v>
      </c>
      <c r="U175" s="2">
        <v>5</v>
      </c>
      <c r="V175" s="2">
        <v>5</v>
      </c>
      <c r="W175" s="2">
        <v>4</v>
      </c>
      <c r="X175" s="2">
        <v>4</v>
      </c>
      <c r="Y175" s="2">
        <v>5</v>
      </c>
      <c r="Z175" s="2">
        <v>5</v>
      </c>
      <c r="AA175" s="2">
        <v>5</v>
      </c>
      <c r="AB175" s="2">
        <v>5</v>
      </c>
      <c r="AC175" s="16">
        <v>5</v>
      </c>
      <c r="AD175" s="16">
        <v>4</v>
      </c>
      <c r="AE175" s="16">
        <v>4</v>
      </c>
      <c r="AF175" s="16">
        <v>5</v>
      </c>
      <c r="AG175" s="16">
        <v>5</v>
      </c>
      <c r="AH175" s="16">
        <v>5</v>
      </c>
      <c r="AI175" s="16">
        <v>4</v>
      </c>
      <c r="AJ175" s="16">
        <v>5</v>
      </c>
      <c r="AK175" s="16">
        <v>5</v>
      </c>
      <c r="AL175" s="2">
        <v>5</v>
      </c>
      <c r="AM175" s="16">
        <v>4</v>
      </c>
      <c r="AN175" s="16">
        <v>5</v>
      </c>
      <c r="AO175" s="16">
        <v>4</v>
      </c>
      <c r="AP175" s="217">
        <f t="shared" si="22"/>
        <v>4.6956521739130439</v>
      </c>
      <c r="AQ175" s="16">
        <v>5</v>
      </c>
      <c r="AR175" s="2">
        <v>4</v>
      </c>
      <c r="AS175" s="2">
        <v>5</v>
      </c>
      <c r="AT175" s="2">
        <v>5</v>
      </c>
      <c r="AU175" s="2">
        <v>5</v>
      </c>
      <c r="AV175" s="16">
        <v>5</v>
      </c>
      <c r="AW175" s="2">
        <v>5</v>
      </c>
      <c r="AX175" s="2">
        <v>5</v>
      </c>
      <c r="AY175" s="2">
        <v>5</v>
      </c>
      <c r="AZ175" s="2">
        <v>4</v>
      </c>
      <c r="BA175" s="2">
        <v>5</v>
      </c>
      <c r="BB175" s="2">
        <v>5</v>
      </c>
      <c r="BC175" s="12">
        <v>5</v>
      </c>
      <c r="BD175" s="2">
        <v>5</v>
      </c>
      <c r="BE175" s="255">
        <f t="shared" si="28"/>
        <v>4.5333333333333332</v>
      </c>
      <c r="BF175" s="258">
        <f t="shared" si="26"/>
        <v>4.6541062801932371</v>
      </c>
      <c r="BG175" s="258">
        <f t="shared" si="20"/>
        <v>93.082125603864739</v>
      </c>
    </row>
    <row r="176" spans="1:59" ht="15" thickBot="1" x14ac:dyDescent="0.4">
      <c r="A176" s="235"/>
      <c r="B176" s="235"/>
      <c r="C176" s="238">
        <f>SUM(C154:C175)/20</f>
        <v>5</v>
      </c>
      <c r="D176" s="238">
        <f t="shared" ref="D176:F176" si="29">SUM(D154:D175)/20</f>
        <v>5</v>
      </c>
      <c r="E176" s="238">
        <f t="shared" si="29"/>
        <v>5</v>
      </c>
      <c r="F176" s="238">
        <f t="shared" si="29"/>
        <v>5</v>
      </c>
      <c r="G176" s="238">
        <f t="shared" ref="G176" si="30">SUM(G154:G175)/20</f>
        <v>5</v>
      </c>
      <c r="H176" s="238">
        <f t="shared" ref="H176" si="31">SUM(H154:H175)/20</f>
        <v>4.95</v>
      </c>
      <c r="I176" s="238">
        <f t="shared" ref="I176" si="32">SUM(I154:I175)/20</f>
        <v>4.8499999999999996</v>
      </c>
      <c r="J176" s="238">
        <f t="shared" ref="J176" si="33">SUM(J154:J175)/20</f>
        <v>5</v>
      </c>
      <c r="K176" s="242">
        <f t="shared" ref="K176" si="34">SUM(K154:K175)/20</f>
        <v>4.45</v>
      </c>
      <c r="L176" s="238">
        <f t="shared" ref="L176" si="35">SUM(L154:L175)/20</f>
        <v>4.5</v>
      </c>
      <c r="M176" s="238">
        <f t="shared" ref="M176" si="36">SUM(M154:M175)/20</f>
        <v>4.5999999999999996</v>
      </c>
      <c r="N176" s="242">
        <f t="shared" ref="N176" si="37">SUM(N154:N175)/20</f>
        <v>4.75</v>
      </c>
      <c r="O176" s="238">
        <f t="shared" ref="O176" si="38">SUM(O154:O175)/20</f>
        <v>4.0999999999999996</v>
      </c>
      <c r="P176" s="242">
        <f t="shared" ref="P176" si="39">SUM(P154:P175)/20</f>
        <v>4.3499999999999996</v>
      </c>
      <c r="Q176" s="242">
        <f t="shared" ref="Q176" si="40">SUM(Q154:Q175)/20</f>
        <v>4.5999999999999996</v>
      </c>
      <c r="R176" s="238">
        <f t="shared" ref="R176" si="41">SUM(R154:R175)/20</f>
        <v>4.7433333333333332</v>
      </c>
      <c r="S176" s="242">
        <f t="shared" ref="S176" si="42">SUM(S154:S175)/20</f>
        <v>5</v>
      </c>
      <c r="T176" s="238">
        <f t="shared" ref="T176" si="43">SUM(T154:T175)/20</f>
        <v>4.5999999999999996</v>
      </c>
      <c r="U176" s="238">
        <f t="shared" ref="U176" si="44">SUM(U154:U175)/20</f>
        <v>5</v>
      </c>
      <c r="V176" s="238">
        <f t="shared" ref="V176" si="45">SUM(V154:V175)/20</f>
        <v>5</v>
      </c>
      <c r="W176" s="242">
        <f t="shared" ref="W176" si="46">SUM(W154:W175)/20</f>
        <v>3.95</v>
      </c>
      <c r="X176" s="238">
        <f t="shared" ref="X176" si="47">SUM(X154:X175)/20</f>
        <v>4.5</v>
      </c>
      <c r="Y176" s="238">
        <f t="shared" ref="Y176" si="48">SUM(Y154:Y175)/20</f>
        <v>5</v>
      </c>
      <c r="Z176" s="242">
        <f t="shared" ref="Z176" si="49">SUM(Z154:Z175)/20</f>
        <v>4.75</v>
      </c>
      <c r="AA176" s="242">
        <f t="shared" ref="AA176" si="50">SUM(AA154:AA175)/20</f>
        <v>4.75</v>
      </c>
      <c r="AB176" s="238">
        <f t="shared" ref="AB176" si="51">SUM(AB154:AB175)/20</f>
        <v>5</v>
      </c>
      <c r="AC176" s="238">
        <f t="shared" ref="AC176" si="52">SUM(AC154:AC175)/20</f>
        <v>4.5999999999999996</v>
      </c>
      <c r="AD176" s="242">
        <f t="shared" ref="AD176" si="53">SUM(AD154:AD175)/20</f>
        <v>4.2</v>
      </c>
      <c r="AE176" s="242">
        <f t="shared" ref="AE176" si="54">SUM(AE154:AE175)/20</f>
        <v>4.5</v>
      </c>
      <c r="AF176" s="242">
        <f t="shared" ref="AF176" si="55">SUM(AF154:AF175)/20</f>
        <v>5</v>
      </c>
      <c r="AG176" s="242">
        <f t="shared" ref="AG176" si="56">SUM(AG154:AG175)/20</f>
        <v>4.45</v>
      </c>
      <c r="AH176" s="242">
        <f t="shared" ref="AH176" si="57">SUM(AH154:AH175)/20</f>
        <v>4.3499999999999996</v>
      </c>
      <c r="AI176" s="238">
        <f t="shared" ref="AI176" si="58">SUM(AI154:AI175)/20</f>
        <v>4</v>
      </c>
      <c r="AJ176" s="238">
        <f t="shared" ref="AJ176" si="59">SUM(AJ154:AJ175)/20</f>
        <v>5</v>
      </c>
      <c r="AK176" s="238">
        <f t="shared" ref="AK176" si="60">SUM(AK154:AK175)/20</f>
        <v>5</v>
      </c>
      <c r="AL176" s="242">
        <f t="shared" ref="AL176" si="61">SUM(AL154:AL175)/20</f>
        <v>4.6500000000000004</v>
      </c>
      <c r="AM176" s="242">
        <f t="shared" ref="AM176" si="62">SUM(AM154:AM175)/20</f>
        <v>3.95</v>
      </c>
      <c r="AN176" s="238">
        <f t="shared" ref="AN176" si="63">SUM(AN154:AN175)/20</f>
        <v>5</v>
      </c>
      <c r="AO176" s="242">
        <f t="shared" ref="AO176" si="64">SUM(AO154:AO175)/20</f>
        <v>4.45</v>
      </c>
      <c r="AP176" s="238">
        <f t="shared" ref="AP176" si="65">SUM(AP154:AP175)/20</f>
        <v>4.6391304347826097</v>
      </c>
      <c r="AQ176" s="238">
        <f t="shared" ref="AQ176" si="66">SUM(AQ154:AQ175)/20</f>
        <v>4.3</v>
      </c>
      <c r="AR176" s="242">
        <f t="shared" ref="AR176" si="67">SUM(AR154:AR175)/20</f>
        <v>4.55</v>
      </c>
      <c r="AS176" s="238">
        <f t="shared" ref="AS176" si="68">SUM(AS154:AS175)/20</f>
        <v>4.5</v>
      </c>
      <c r="AT176" s="242">
        <f t="shared" ref="AT176" si="69">SUM(AT154:AT175)/20</f>
        <v>4.95</v>
      </c>
      <c r="AU176" s="238">
        <f t="shared" ref="AU176" si="70">SUM(AU154:AU175)/20</f>
        <v>5</v>
      </c>
      <c r="AV176" s="238">
        <f t="shared" ref="AV176" si="71">SUM(AV154:AV175)/20</f>
        <v>5</v>
      </c>
      <c r="AW176" s="238">
        <f t="shared" ref="AW176" si="72">SUM(AW154:AW175)/20</f>
        <v>4.7</v>
      </c>
      <c r="AX176" s="238">
        <f t="shared" ref="AX176" si="73">SUM(AX154:AX175)/20</f>
        <v>3.6</v>
      </c>
      <c r="AY176" s="238">
        <f t="shared" ref="AY176" si="74">SUM(AY154:AY175)/20</f>
        <v>4.95</v>
      </c>
      <c r="AZ176" s="238">
        <f t="shared" ref="AZ176" si="75">SUM(AZ154:AZ175)/20</f>
        <v>4</v>
      </c>
      <c r="BA176" s="238">
        <f t="shared" ref="BA176" si="76">SUM(BA154:BA175)/20</f>
        <v>5</v>
      </c>
      <c r="BB176" s="238">
        <f t="shared" ref="BB176" si="77">SUM(BB154:BB175)/20</f>
        <v>4.9000000000000004</v>
      </c>
      <c r="BC176" s="238">
        <f t="shared" ref="BC176" si="78">SUM(BC154:BC175)/20</f>
        <v>5</v>
      </c>
      <c r="BD176" s="238">
        <f t="shared" ref="BD176" si="79">SUM(BD154:BD175)/20</f>
        <v>5</v>
      </c>
      <c r="BE176" s="238">
        <f t="shared" ref="BE176" si="80">SUM(BE154:BE175)/20</f>
        <v>4.3633333333333342</v>
      </c>
      <c r="BF176" s="259">
        <f t="shared" si="26"/>
        <v>4.5819323671497587</v>
      </c>
      <c r="BG176" s="259">
        <f t="shared" si="20"/>
        <v>91.638647342995171</v>
      </c>
    </row>
    <row r="177" spans="1:59" ht="15" thickBot="1" x14ac:dyDescent="0.4">
      <c r="A177" s="244"/>
      <c r="B177" s="245" t="s">
        <v>359</v>
      </c>
      <c r="C177" s="246">
        <f>(C54+C89+C139+C151+C176)/5</f>
        <v>4.8180980980980976</v>
      </c>
      <c r="D177" s="246">
        <f t="shared" ref="D177:BE177" si="81">(D54+D89+D139+D151+D176)/5</f>
        <v>4.9265265265265272</v>
      </c>
      <c r="E177" s="246">
        <f t="shared" si="81"/>
        <v>4.4041291291291298</v>
      </c>
      <c r="F177" s="246">
        <f t="shared" si="81"/>
        <v>4.6233783783783782</v>
      </c>
      <c r="G177" s="246">
        <f t="shared" si="81"/>
        <v>4.7200450450450457</v>
      </c>
      <c r="H177" s="246">
        <f t="shared" si="81"/>
        <v>4.5141591591591581</v>
      </c>
      <c r="I177" s="246">
        <f t="shared" si="81"/>
        <v>4.5089739739739745</v>
      </c>
      <c r="J177" s="246">
        <f t="shared" si="81"/>
        <v>4.4737187187187191</v>
      </c>
      <c r="K177" s="246">
        <f t="shared" si="81"/>
        <v>4.0562012012012012</v>
      </c>
      <c r="L177" s="246">
        <f t="shared" si="81"/>
        <v>4.1908908908908913</v>
      </c>
      <c r="M177" s="246">
        <f t="shared" si="81"/>
        <v>4.5475875875875875</v>
      </c>
      <c r="N177" s="246">
        <f t="shared" si="81"/>
        <v>4.5988488488488484</v>
      </c>
      <c r="O177" s="246">
        <f t="shared" si="81"/>
        <v>3.9613363363363363</v>
      </c>
      <c r="P177" s="246">
        <f t="shared" si="81"/>
        <v>4.1708508508508517</v>
      </c>
      <c r="Q177" s="246">
        <f t="shared" si="81"/>
        <v>4.6216616616616619</v>
      </c>
      <c r="R177" s="246">
        <f t="shared" si="81"/>
        <v>4.4757604270937605</v>
      </c>
      <c r="S177" s="246">
        <f t="shared" si="81"/>
        <v>4.7810610610610613</v>
      </c>
      <c r="T177" s="246">
        <f t="shared" si="81"/>
        <v>4.3291291291291287</v>
      </c>
      <c r="U177" s="246">
        <f t="shared" si="81"/>
        <v>4.7540340340340332</v>
      </c>
      <c r="V177" s="246">
        <f t="shared" si="81"/>
        <v>4.7810610610610613</v>
      </c>
      <c r="W177" s="246">
        <f t="shared" si="81"/>
        <v>4.3289989989989985</v>
      </c>
      <c r="X177" s="246">
        <f t="shared" si="81"/>
        <v>4.60485985985986</v>
      </c>
      <c r="Y177" s="246">
        <f t="shared" si="81"/>
        <v>4.5628428428428425</v>
      </c>
      <c r="Z177" s="246">
        <f t="shared" si="81"/>
        <v>4.4784084084084084</v>
      </c>
      <c r="AA177" s="246">
        <f t="shared" si="81"/>
        <v>4.5515215215215212</v>
      </c>
      <c r="AB177" s="246">
        <f t="shared" si="81"/>
        <v>4.9615615615615614</v>
      </c>
      <c r="AC177" s="246">
        <f t="shared" si="81"/>
        <v>4.6216616616616619</v>
      </c>
      <c r="AD177" s="246">
        <f t="shared" si="81"/>
        <v>4.244834834834835</v>
      </c>
      <c r="AE177" s="246">
        <f t="shared" si="81"/>
        <v>4.2233233233233234</v>
      </c>
      <c r="AF177" s="246">
        <f t="shared" si="81"/>
        <v>4.7114414414414414</v>
      </c>
      <c r="AG177" s="246">
        <f t="shared" si="81"/>
        <v>4.1973523523523522</v>
      </c>
      <c r="AH177" s="246">
        <f t="shared" si="81"/>
        <v>4.1595745745745747</v>
      </c>
      <c r="AI177" s="246">
        <f t="shared" si="81"/>
        <v>3.9446296296296297</v>
      </c>
      <c r="AJ177" s="246">
        <f t="shared" si="81"/>
        <v>4.6829229229229226</v>
      </c>
      <c r="AK177" s="246">
        <f t="shared" si="81"/>
        <v>4.7581581581581585</v>
      </c>
      <c r="AL177" s="246">
        <f t="shared" si="81"/>
        <v>4.5629929929929931</v>
      </c>
      <c r="AM177" s="246">
        <f t="shared" si="81"/>
        <v>3.6851351351351354</v>
      </c>
      <c r="AN177" s="246">
        <f t="shared" si="81"/>
        <v>4.7081081081081084</v>
      </c>
      <c r="AO177" s="246">
        <f t="shared" si="81"/>
        <v>4.061606606606607</v>
      </c>
      <c r="AP177" s="246">
        <f t="shared" si="81"/>
        <v>4.4650095747921839</v>
      </c>
      <c r="AQ177" s="246">
        <f t="shared" si="81"/>
        <v>4.5188988988988985</v>
      </c>
      <c r="AR177" s="246">
        <f t="shared" si="81"/>
        <v>4.4065215215215217</v>
      </c>
      <c r="AS177" s="246">
        <f t="shared" si="81"/>
        <v>4.6707707707707709</v>
      </c>
      <c r="AT177" s="246">
        <f t="shared" si="81"/>
        <v>4.5454604604604603</v>
      </c>
      <c r="AU177" s="246">
        <f t="shared" si="81"/>
        <v>4.6084934934934934</v>
      </c>
      <c r="AV177" s="246">
        <f t="shared" si="81"/>
        <v>4.6149349349349347</v>
      </c>
      <c r="AW177" s="246">
        <f t="shared" si="81"/>
        <v>4.5054804804804807</v>
      </c>
      <c r="AX177" s="246">
        <f t="shared" si="81"/>
        <v>3.7858308308308311</v>
      </c>
      <c r="AY177" s="246">
        <f t="shared" si="81"/>
        <v>4.774209209209209</v>
      </c>
      <c r="AZ177" s="246">
        <f t="shared" si="81"/>
        <v>3.8711111111111109</v>
      </c>
      <c r="BA177" s="246">
        <f t="shared" si="81"/>
        <v>4.5712212212212204</v>
      </c>
      <c r="BB177" s="246">
        <f t="shared" si="81"/>
        <v>4.5130980980980979</v>
      </c>
      <c r="BC177" s="246">
        <f t="shared" si="81"/>
        <v>4.5171671671671669</v>
      </c>
      <c r="BD177" s="246">
        <f t="shared" si="81"/>
        <v>4.9333333333333336</v>
      </c>
      <c r="BE177" s="246">
        <f t="shared" si="81"/>
        <v>4.189102102102102</v>
      </c>
      <c r="BF177" s="260">
        <f t="shared" si="26"/>
        <v>4.3766240346626821</v>
      </c>
      <c r="BG177" s="260">
        <f t="shared" si="20"/>
        <v>87.532480693253632</v>
      </c>
    </row>
    <row r="178" spans="1:59" x14ac:dyDescent="0.35">
      <c r="AU178" s="325" t="s">
        <v>387</v>
      </c>
      <c r="AV178" s="325"/>
      <c r="AW178" s="325"/>
      <c r="AX178" s="325"/>
      <c r="AY178" s="325"/>
      <c r="AZ178" s="325"/>
      <c r="BA178" s="325"/>
      <c r="BB178" s="325"/>
      <c r="BC178" s="325"/>
      <c r="BD178" s="325"/>
      <c r="BE178" s="325"/>
      <c r="BF178" s="325"/>
      <c r="BG178" s="325"/>
    </row>
  </sheetData>
  <mergeCells count="2">
    <mergeCell ref="AU178:BG178"/>
    <mergeCell ref="B1:BG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424"/>
  <sheetViews>
    <sheetView zoomScale="110" zoomScaleNormal="110" workbookViewId="0">
      <selection sqref="A1:BU1"/>
    </sheetView>
  </sheetViews>
  <sheetFormatPr defaultColWidth="10.81640625" defaultRowHeight="14.5" x14ac:dyDescent="0.35"/>
  <cols>
    <col min="1" max="1" width="3.81640625" style="31" customWidth="1"/>
    <col min="2" max="2" width="28.1796875" customWidth="1"/>
    <col min="3" max="5" width="15" style="31" customWidth="1"/>
    <col min="6" max="7" width="11.453125" style="31" customWidth="1"/>
    <col min="8" max="8" width="11.453125" style="69" customWidth="1"/>
    <col min="9" max="9" width="11.453125" style="76" customWidth="1"/>
    <col min="10" max="11" width="11.453125" customWidth="1"/>
    <col min="12" max="12" width="11.81640625" customWidth="1"/>
    <col min="13" max="14" width="12.1796875" customWidth="1"/>
    <col min="15" max="15" width="12" customWidth="1"/>
    <col min="16" max="16" width="12.1796875" style="50" customWidth="1"/>
    <col min="17" max="17" width="12.1796875" style="51" customWidth="1"/>
    <col min="18" max="18" width="11.453125" style="31" customWidth="1"/>
    <col min="19" max="19" width="13.1796875" style="69" customWidth="1"/>
    <col min="20" max="20" width="11.453125" style="69" customWidth="1"/>
    <col min="21" max="21" width="11.6328125" style="69" customWidth="1"/>
    <col min="22" max="22" width="11.453125" style="69"/>
    <col min="30" max="30" width="9.81640625" style="107" customWidth="1"/>
    <col min="32" max="32" width="11.453125" style="31"/>
    <col min="33" max="33" width="13.1796875" customWidth="1"/>
    <col min="34" max="35" width="12.1796875" customWidth="1"/>
    <col min="36" max="36" width="11.453125" style="31"/>
    <col min="38" max="38" width="11.453125" style="76"/>
    <col min="43" max="44" width="11.453125" customWidth="1"/>
    <col min="47" max="48" width="8.6328125" customWidth="1"/>
    <col min="49" max="49" width="7.453125" customWidth="1"/>
    <col min="50" max="50" width="7.36328125" customWidth="1"/>
    <col min="51" max="51" width="9.36328125" customWidth="1"/>
    <col min="52" max="52" width="11.453125" customWidth="1"/>
    <col min="53" max="53" width="11.453125" style="69"/>
    <col min="54" max="59" width="11.453125" style="31"/>
    <col min="61" max="70" width="11.453125" style="31"/>
    <col min="71" max="71" width="11.453125" style="114"/>
    <col min="72" max="72" width="11.453125" customWidth="1"/>
  </cols>
  <sheetData>
    <row r="1" spans="1:73" ht="23.5" x14ac:dyDescent="0.35">
      <c r="A1" s="331" t="s">
        <v>388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  <c r="AF1" s="331"/>
      <c r="AG1" s="331"/>
      <c r="AH1" s="331"/>
      <c r="AI1" s="331"/>
      <c r="AJ1" s="331"/>
      <c r="AK1" s="331"/>
      <c r="AL1" s="331"/>
      <c r="AM1" s="331"/>
      <c r="AN1" s="331"/>
      <c r="AO1" s="331"/>
      <c r="AP1" s="331"/>
      <c r="AQ1" s="331"/>
      <c r="AR1" s="331"/>
      <c r="AS1" s="331"/>
      <c r="AT1" s="331"/>
      <c r="AU1" s="331"/>
      <c r="AV1" s="331"/>
      <c r="AW1" s="331"/>
      <c r="AX1" s="331"/>
      <c r="AY1" s="331"/>
      <c r="AZ1" s="331"/>
      <c r="BA1" s="331"/>
      <c r="BB1" s="331"/>
      <c r="BC1" s="331"/>
      <c r="BD1" s="331"/>
      <c r="BE1" s="331"/>
      <c r="BF1" s="331"/>
      <c r="BG1" s="331"/>
      <c r="BH1" s="331"/>
      <c r="BI1" s="331"/>
      <c r="BJ1" s="331"/>
      <c r="BK1" s="331"/>
      <c r="BL1" s="331"/>
      <c r="BM1" s="331"/>
      <c r="BN1" s="331"/>
      <c r="BO1" s="331"/>
      <c r="BP1" s="331"/>
      <c r="BQ1" s="331"/>
      <c r="BR1" s="331"/>
      <c r="BS1" s="331"/>
      <c r="BT1" s="331"/>
      <c r="BU1" s="332"/>
    </row>
    <row r="2" spans="1:73" s="7" customFormat="1" ht="17.25" customHeight="1" x14ac:dyDescent="0.3">
      <c r="A2" s="175"/>
      <c r="B2" s="288"/>
      <c r="C2" s="175">
        <v>1</v>
      </c>
      <c r="D2" s="175">
        <v>2</v>
      </c>
      <c r="E2" s="175">
        <v>3</v>
      </c>
      <c r="F2" s="173">
        <v>4</v>
      </c>
      <c r="G2" s="173">
        <v>5</v>
      </c>
      <c r="H2" s="173">
        <v>6</v>
      </c>
      <c r="I2" s="289">
        <v>7</v>
      </c>
      <c r="J2" s="173">
        <v>8</v>
      </c>
      <c r="K2" s="173">
        <v>9</v>
      </c>
      <c r="L2" s="173">
        <v>10</v>
      </c>
      <c r="M2" s="173">
        <v>11</v>
      </c>
      <c r="N2" s="173">
        <v>12</v>
      </c>
      <c r="O2" s="173">
        <v>13</v>
      </c>
      <c r="P2" s="173">
        <v>14</v>
      </c>
      <c r="Q2" s="173">
        <v>15</v>
      </c>
      <c r="R2" s="173">
        <v>16</v>
      </c>
      <c r="S2" s="173">
        <v>17</v>
      </c>
      <c r="T2" s="173">
        <v>18</v>
      </c>
      <c r="U2" s="173">
        <v>19</v>
      </c>
      <c r="V2" s="173">
        <v>20</v>
      </c>
      <c r="W2" s="173">
        <v>21</v>
      </c>
      <c r="X2" s="173">
        <v>22</v>
      </c>
      <c r="Y2" s="173">
        <v>23</v>
      </c>
      <c r="Z2" s="173">
        <v>24</v>
      </c>
      <c r="AA2" s="173">
        <v>25</v>
      </c>
      <c r="AB2" s="173">
        <v>26</v>
      </c>
      <c r="AC2" s="173">
        <v>27</v>
      </c>
      <c r="AD2" s="174"/>
      <c r="AE2" s="173">
        <v>28</v>
      </c>
      <c r="AF2" s="173">
        <v>29</v>
      </c>
      <c r="AG2" s="173">
        <v>30</v>
      </c>
      <c r="AH2" s="173">
        <v>31</v>
      </c>
      <c r="AI2" s="173">
        <v>32</v>
      </c>
      <c r="AJ2" s="173">
        <v>33</v>
      </c>
      <c r="AK2" s="173">
        <v>34</v>
      </c>
      <c r="AL2" s="289">
        <v>35</v>
      </c>
      <c r="AM2" s="173">
        <v>36</v>
      </c>
      <c r="AN2" s="173">
        <v>37</v>
      </c>
      <c r="AO2" s="173">
        <v>38</v>
      </c>
      <c r="AP2" s="173">
        <v>39</v>
      </c>
      <c r="AQ2" s="173">
        <v>40</v>
      </c>
      <c r="AR2" s="173">
        <v>41</v>
      </c>
      <c r="AS2" s="173">
        <v>42</v>
      </c>
      <c r="AT2" s="173">
        <v>43</v>
      </c>
      <c r="AU2" s="173">
        <v>44</v>
      </c>
      <c r="AV2" s="173">
        <v>45</v>
      </c>
      <c r="AW2" s="173">
        <v>46</v>
      </c>
      <c r="AX2" s="173">
        <v>47</v>
      </c>
      <c r="AY2" s="173">
        <v>48</v>
      </c>
      <c r="AZ2" s="173">
        <v>49</v>
      </c>
      <c r="BA2" s="173">
        <v>50</v>
      </c>
      <c r="BB2" s="173">
        <v>51</v>
      </c>
      <c r="BC2" s="173">
        <v>52</v>
      </c>
      <c r="BD2" s="173">
        <v>53</v>
      </c>
      <c r="BE2" s="173">
        <v>54</v>
      </c>
      <c r="BF2" s="173">
        <v>55</v>
      </c>
      <c r="BG2" s="173">
        <v>56</v>
      </c>
      <c r="BH2" s="173">
        <v>57</v>
      </c>
      <c r="BI2" s="173">
        <v>58</v>
      </c>
      <c r="BJ2" s="173">
        <v>59</v>
      </c>
      <c r="BK2" s="173">
        <v>60</v>
      </c>
      <c r="BL2" s="173">
        <v>61</v>
      </c>
      <c r="BM2" s="173">
        <v>62</v>
      </c>
      <c r="BN2" s="173">
        <v>63</v>
      </c>
      <c r="BO2" s="173">
        <v>64</v>
      </c>
      <c r="BP2" s="173">
        <v>65</v>
      </c>
      <c r="BQ2" s="173">
        <v>66</v>
      </c>
      <c r="BR2" s="173">
        <v>67</v>
      </c>
      <c r="BS2" s="173"/>
      <c r="BT2" s="288"/>
      <c r="BU2" s="288"/>
    </row>
    <row r="3" spans="1:73" ht="17.25" customHeight="1" x14ac:dyDescent="0.35">
      <c r="A3" s="68"/>
      <c r="B3" s="285"/>
      <c r="C3" s="327" t="s">
        <v>342</v>
      </c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  <c r="AB3" s="327"/>
      <c r="AC3" s="327"/>
      <c r="AD3" s="286"/>
      <c r="AE3" s="328" t="s">
        <v>358</v>
      </c>
      <c r="AF3" s="329"/>
      <c r="AG3" s="329"/>
      <c r="AH3" s="329"/>
      <c r="AI3" s="329"/>
      <c r="AJ3" s="329"/>
      <c r="AK3" s="329"/>
      <c r="AL3" s="329"/>
      <c r="AM3" s="329"/>
      <c r="AN3" s="329"/>
      <c r="AO3" s="329"/>
      <c r="AP3" s="329"/>
      <c r="AQ3" s="329"/>
      <c r="AR3" s="329"/>
      <c r="AS3" s="329"/>
      <c r="AT3" s="329"/>
      <c r="AU3" s="329"/>
      <c r="AV3" s="329"/>
      <c r="AW3" s="329"/>
      <c r="AX3" s="329"/>
      <c r="AY3" s="329"/>
      <c r="AZ3" s="329"/>
      <c r="BA3" s="329"/>
      <c r="BB3" s="329"/>
      <c r="BC3" s="329"/>
      <c r="BD3" s="329"/>
      <c r="BE3" s="329"/>
      <c r="BF3" s="329"/>
      <c r="BG3" s="329"/>
      <c r="BH3" s="329"/>
      <c r="BI3" s="329"/>
      <c r="BJ3" s="329"/>
      <c r="BK3" s="329"/>
      <c r="BL3" s="329"/>
      <c r="BM3" s="329"/>
      <c r="BN3" s="329"/>
      <c r="BO3" s="329"/>
      <c r="BP3" s="329"/>
      <c r="BQ3" s="329"/>
      <c r="BR3" s="330"/>
      <c r="BS3" s="287"/>
      <c r="BT3" s="287"/>
      <c r="BU3" s="287"/>
    </row>
    <row r="4" spans="1:73" ht="18.5" x14ac:dyDescent="0.35">
      <c r="A4" s="129"/>
      <c r="B4" s="276" t="s">
        <v>341</v>
      </c>
      <c r="C4" s="35" t="s">
        <v>337</v>
      </c>
      <c r="D4" s="35" t="s">
        <v>335</v>
      </c>
      <c r="E4" s="35" t="s">
        <v>338</v>
      </c>
      <c r="F4" s="277" t="s">
        <v>287</v>
      </c>
      <c r="G4" s="35" t="s">
        <v>258</v>
      </c>
      <c r="H4" s="35" t="s">
        <v>259</v>
      </c>
      <c r="I4" s="278" t="s">
        <v>261</v>
      </c>
      <c r="J4" s="279" t="s">
        <v>262</v>
      </c>
      <c r="K4" s="280" t="s">
        <v>260</v>
      </c>
      <c r="L4" s="281" t="s">
        <v>200</v>
      </c>
      <c r="M4" s="281" t="s">
        <v>201</v>
      </c>
      <c r="N4" s="281" t="s">
        <v>339</v>
      </c>
      <c r="O4" s="281" t="s">
        <v>220</v>
      </c>
      <c r="P4" s="280" t="s">
        <v>240</v>
      </c>
      <c r="Q4" s="281" t="s">
        <v>239</v>
      </c>
      <c r="R4" s="281" t="s">
        <v>241</v>
      </c>
      <c r="S4" s="282" t="s">
        <v>242</v>
      </c>
      <c r="T4" s="282" t="s">
        <v>243</v>
      </c>
      <c r="U4" s="282" t="s">
        <v>244</v>
      </c>
      <c r="V4" s="282" t="s">
        <v>245</v>
      </c>
      <c r="W4" s="282" t="s">
        <v>307</v>
      </c>
      <c r="X4" s="282" t="s">
        <v>308</v>
      </c>
      <c r="Y4" s="282" t="s">
        <v>309</v>
      </c>
      <c r="Z4" s="282" t="s">
        <v>310</v>
      </c>
      <c r="AA4" s="282" t="s">
        <v>311</v>
      </c>
      <c r="AB4" s="282" t="s">
        <v>312</v>
      </c>
      <c r="AC4" s="282" t="s">
        <v>313</v>
      </c>
      <c r="AD4" s="292" t="s">
        <v>380</v>
      </c>
      <c r="AE4" s="277" t="s">
        <v>343</v>
      </c>
      <c r="AF4" s="283" t="s">
        <v>344</v>
      </c>
      <c r="AG4" s="277" t="s">
        <v>345</v>
      </c>
      <c r="AH4" s="277" t="s">
        <v>346</v>
      </c>
      <c r="AI4" s="284" t="s">
        <v>347</v>
      </c>
      <c r="AJ4" s="282" t="s">
        <v>348</v>
      </c>
      <c r="AK4" s="279" t="s">
        <v>349</v>
      </c>
      <c r="AL4" s="277" t="s">
        <v>350</v>
      </c>
      <c r="AM4" s="279" t="s">
        <v>351</v>
      </c>
      <c r="AN4" s="279" t="s">
        <v>352</v>
      </c>
      <c r="AO4" s="283" t="s">
        <v>353</v>
      </c>
      <c r="AP4" s="283" t="s">
        <v>354</v>
      </c>
      <c r="AQ4" s="281" t="s">
        <v>292</v>
      </c>
      <c r="AR4" s="281" t="s">
        <v>291</v>
      </c>
      <c r="AS4" s="281" t="s">
        <v>293</v>
      </c>
      <c r="AT4" s="281" t="s">
        <v>294</v>
      </c>
      <c r="AU4" s="281" t="s">
        <v>204</v>
      </c>
      <c r="AV4" s="281" t="s">
        <v>205</v>
      </c>
      <c r="AW4" s="281" t="s">
        <v>206</v>
      </c>
      <c r="AX4" s="281" t="s">
        <v>207</v>
      </c>
      <c r="AY4" s="281" t="s">
        <v>217</v>
      </c>
      <c r="AZ4" s="281" t="s">
        <v>219</v>
      </c>
      <c r="BA4" s="35" t="s">
        <v>246</v>
      </c>
      <c r="BB4" s="35" t="s">
        <v>247</v>
      </c>
      <c r="BC4" s="35" t="s">
        <v>248</v>
      </c>
      <c r="BD4" s="282" t="s">
        <v>249</v>
      </c>
      <c r="BE4" s="282" t="s">
        <v>250</v>
      </c>
      <c r="BF4" s="282" t="s">
        <v>251</v>
      </c>
      <c r="BG4" s="282" t="s">
        <v>252</v>
      </c>
      <c r="BH4" s="282" t="s">
        <v>253</v>
      </c>
      <c r="BI4" s="282" t="s">
        <v>254</v>
      </c>
      <c r="BJ4" s="282" t="s">
        <v>324</v>
      </c>
      <c r="BK4" s="282" t="s">
        <v>325</v>
      </c>
      <c r="BL4" s="282" t="s">
        <v>326</v>
      </c>
      <c r="BM4" s="282" t="s">
        <v>327</v>
      </c>
      <c r="BN4" s="282" t="s">
        <v>328</v>
      </c>
      <c r="BO4" s="282" t="s">
        <v>329</v>
      </c>
      <c r="BP4" s="282" t="s">
        <v>330</v>
      </c>
      <c r="BQ4" s="282" t="s">
        <v>331</v>
      </c>
      <c r="BR4" s="282" t="s">
        <v>332</v>
      </c>
      <c r="BS4" s="293" t="s">
        <v>381</v>
      </c>
      <c r="BT4" s="274" t="s">
        <v>360</v>
      </c>
      <c r="BU4" s="275" t="s">
        <v>357</v>
      </c>
    </row>
    <row r="5" spans="1:73" x14ac:dyDescent="0.35">
      <c r="B5" s="116" t="s">
        <v>154</v>
      </c>
      <c r="C5" s="59" t="s">
        <v>187</v>
      </c>
      <c r="D5" s="59" t="s">
        <v>190</v>
      </c>
      <c r="E5" s="59" t="s">
        <v>190</v>
      </c>
      <c r="F5" s="59" t="s">
        <v>187</v>
      </c>
      <c r="G5" s="59" t="s">
        <v>190</v>
      </c>
      <c r="H5" s="59" t="s">
        <v>190</v>
      </c>
      <c r="I5" s="61" t="s">
        <v>190</v>
      </c>
      <c r="J5" s="59" t="s">
        <v>190</v>
      </c>
      <c r="K5" s="59" t="s">
        <v>190</v>
      </c>
      <c r="L5" s="59" t="s">
        <v>190</v>
      </c>
      <c r="M5" s="59" t="s">
        <v>190</v>
      </c>
      <c r="N5" s="59" t="s">
        <v>190</v>
      </c>
      <c r="O5" s="59" t="s">
        <v>190</v>
      </c>
      <c r="P5" s="41" t="s">
        <v>238</v>
      </c>
      <c r="Q5" s="59" t="s">
        <v>190</v>
      </c>
      <c r="R5" s="41" t="s">
        <v>187</v>
      </c>
      <c r="S5" s="59" t="s">
        <v>190</v>
      </c>
      <c r="T5" s="41" t="s">
        <v>187</v>
      </c>
      <c r="U5" s="59" t="s">
        <v>190</v>
      </c>
      <c r="V5" s="41" t="s">
        <v>187</v>
      </c>
      <c r="W5" s="41" t="s">
        <v>280</v>
      </c>
      <c r="X5" s="41" t="s">
        <v>190</v>
      </c>
      <c r="Y5" s="41" t="s">
        <v>187</v>
      </c>
      <c r="Z5" s="41" t="s">
        <v>190</v>
      </c>
      <c r="AA5" s="41" t="s">
        <v>187</v>
      </c>
      <c r="AB5" s="59" t="s">
        <v>190</v>
      </c>
      <c r="AC5" s="41" t="s">
        <v>187</v>
      </c>
      <c r="AD5" s="217"/>
      <c r="AE5" s="61" t="s">
        <v>190</v>
      </c>
      <c r="AF5" s="41" t="s">
        <v>187</v>
      </c>
      <c r="AG5" s="61" t="s">
        <v>190</v>
      </c>
      <c r="AH5" s="41" t="s">
        <v>187</v>
      </c>
      <c r="AI5" s="61" t="s">
        <v>190</v>
      </c>
      <c r="AJ5" s="41" t="s">
        <v>187</v>
      </c>
      <c r="AK5" s="59" t="s">
        <v>190</v>
      </c>
      <c r="AL5" s="61" t="s">
        <v>190</v>
      </c>
      <c r="AM5" s="41" t="s">
        <v>187</v>
      </c>
      <c r="AN5" s="61" t="s">
        <v>190</v>
      </c>
      <c r="AO5" s="41" t="s">
        <v>187</v>
      </c>
      <c r="AP5" s="41" t="s">
        <v>187</v>
      </c>
      <c r="AQ5" s="59" t="s">
        <v>190</v>
      </c>
      <c r="AR5" s="59" t="s">
        <v>190</v>
      </c>
      <c r="AS5" s="59" t="s">
        <v>190</v>
      </c>
      <c r="AT5" s="59" t="s">
        <v>187</v>
      </c>
      <c r="AU5" s="59" t="s">
        <v>190</v>
      </c>
      <c r="AV5" s="41" t="s">
        <v>203</v>
      </c>
      <c r="AW5" s="41" t="s">
        <v>187</v>
      </c>
      <c r="AX5" s="59" t="s">
        <v>190</v>
      </c>
      <c r="AY5" s="59" t="s">
        <v>190</v>
      </c>
      <c r="AZ5" s="59" t="s">
        <v>190</v>
      </c>
      <c r="BA5" s="41" t="s">
        <v>187</v>
      </c>
      <c r="BB5" s="59" t="s">
        <v>190</v>
      </c>
      <c r="BC5" s="59" t="s">
        <v>190</v>
      </c>
      <c r="BD5" s="41" t="s">
        <v>187</v>
      </c>
      <c r="BE5" s="59" t="s">
        <v>190</v>
      </c>
      <c r="BF5" s="41" t="s">
        <v>187</v>
      </c>
      <c r="BG5" s="59" t="s">
        <v>190</v>
      </c>
      <c r="BH5" s="59" t="s">
        <v>190</v>
      </c>
      <c r="BI5" s="41" t="s">
        <v>187</v>
      </c>
      <c r="BJ5" s="41" t="s">
        <v>187</v>
      </c>
      <c r="BK5" s="59" t="s">
        <v>190</v>
      </c>
      <c r="BL5" s="41" t="s">
        <v>187</v>
      </c>
      <c r="BM5" s="41" t="s">
        <v>187</v>
      </c>
      <c r="BN5" s="59" t="s">
        <v>190</v>
      </c>
      <c r="BO5" s="41" t="s">
        <v>187</v>
      </c>
      <c r="BP5" s="59" t="s">
        <v>190</v>
      </c>
      <c r="BQ5" s="59" t="s">
        <v>190</v>
      </c>
      <c r="BR5" s="41" t="s">
        <v>187</v>
      </c>
      <c r="BS5" s="217"/>
      <c r="BT5" s="258"/>
      <c r="BU5" s="258"/>
    </row>
    <row r="6" spans="1:73" x14ac:dyDescent="0.35">
      <c r="B6" s="56" t="s">
        <v>155</v>
      </c>
      <c r="C6" s="94" t="s">
        <v>257</v>
      </c>
      <c r="D6" s="94" t="s">
        <v>257</v>
      </c>
      <c r="E6" s="94" t="s">
        <v>257</v>
      </c>
      <c r="F6" s="94" t="s">
        <v>257</v>
      </c>
      <c r="G6" s="27" t="s">
        <v>257</v>
      </c>
      <c r="H6" s="27" t="s">
        <v>257</v>
      </c>
      <c r="I6" s="60" t="s">
        <v>257</v>
      </c>
      <c r="J6" s="27" t="s">
        <v>257</v>
      </c>
      <c r="K6" s="59" t="s">
        <v>199</v>
      </c>
      <c r="L6" s="27" t="s">
        <v>199</v>
      </c>
      <c r="M6" s="27" t="s">
        <v>199</v>
      </c>
      <c r="N6" s="27" t="s">
        <v>199</v>
      </c>
      <c r="O6" s="59" t="s">
        <v>199</v>
      </c>
      <c r="P6" s="27" t="s">
        <v>228</v>
      </c>
      <c r="Q6" s="27" t="s">
        <v>228</v>
      </c>
      <c r="R6" s="27" t="s">
        <v>228</v>
      </c>
      <c r="S6" s="27" t="s">
        <v>228</v>
      </c>
      <c r="T6" s="27" t="s">
        <v>228</v>
      </c>
      <c r="U6" s="27" t="s">
        <v>228</v>
      </c>
      <c r="V6" s="27" t="s">
        <v>228</v>
      </c>
      <c r="W6" s="27" t="s">
        <v>228</v>
      </c>
      <c r="X6" s="27" t="s">
        <v>228</v>
      </c>
      <c r="Y6" s="27" t="s">
        <v>228</v>
      </c>
      <c r="Z6" s="27" t="s">
        <v>228</v>
      </c>
      <c r="AA6" s="27" t="s">
        <v>228</v>
      </c>
      <c r="AB6" s="27" t="s">
        <v>228</v>
      </c>
      <c r="AC6" s="27" t="s">
        <v>228</v>
      </c>
      <c r="AD6" s="217"/>
      <c r="AE6" s="60" t="s">
        <v>257</v>
      </c>
      <c r="AF6" s="27" t="s">
        <v>257</v>
      </c>
      <c r="AG6" s="60" t="s">
        <v>257</v>
      </c>
      <c r="AH6" s="27" t="s">
        <v>257</v>
      </c>
      <c r="AI6" s="61" t="s">
        <v>257</v>
      </c>
      <c r="AJ6" s="27" t="s">
        <v>257</v>
      </c>
      <c r="AK6" s="27" t="s">
        <v>257</v>
      </c>
      <c r="AL6" s="60" t="s">
        <v>257</v>
      </c>
      <c r="AM6" s="27" t="s">
        <v>257</v>
      </c>
      <c r="AN6" s="60" t="s">
        <v>257</v>
      </c>
      <c r="AO6" s="27" t="s">
        <v>257</v>
      </c>
      <c r="AP6" s="27" t="s">
        <v>257</v>
      </c>
      <c r="AQ6" s="59" t="s">
        <v>199</v>
      </c>
      <c r="AR6" s="59" t="s">
        <v>199</v>
      </c>
      <c r="AS6" s="59" t="s">
        <v>199</v>
      </c>
      <c r="AT6" s="59" t="s">
        <v>199</v>
      </c>
      <c r="AU6" s="27" t="s">
        <v>199</v>
      </c>
      <c r="AV6" s="27" t="s">
        <v>199</v>
      </c>
      <c r="AW6" s="27" t="s">
        <v>199</v>
      </c>
      <c r="AX6" s="58" t="s">
        <v>199</v>
      </c>
      <c r="AY6" s="27" t="s">
        <v>199</v>
      </c>
      <c r="AZ6" s="27" t="s">
        <v>199</v>
      </c>
      <c r="BA6" s="27" t="s">
        <v>228</v>
      </c>
      <c r="BB6" s="27" t="s">
        <v>228</v>
      </c>
      <c r="BC6" s="27" t="s">
        <v>228</v>
      </c>
      <c r="BD6" s="27" t="s">
        <v>228</v>
      </c>
      <c r="BE6" s="27" t="s">
        <v>228</v>
      </c>
      <c r="BF6" s="27" t="s">
        <v>228</v>
      </c>
      <c r="BG6" s="27" t="s">
        <v>228</v>
      </c>
      <c r="BH6" s="27" t="s">
        <v>228</v>
      </c>
      <c r="BI6" s="27" t="s">
        <v>228</v>
      </c>
      <c r="BJ6" s="27" t="s">
        <v>228</v>
      </c>
      <c r="BK6" s="27" t="s">
        <v>228</v>
      </c>
      <c r="BL6" s="27" t="s">
        <v>228</v>
      </c>
      <c r="BM6" s="27" t="s">
        <v>228</v>
      </c>
      <c r="BN6" s="27" t="s">
        <v>228</v>
      </c>
      <c r="BO6" s="27" t="s">
        <v>228</v>
      </c>
      <c r="BP6" s="59" t="s">
        <v>228</v>
      </c>
      <c r="BQ6" s="27" t="s">
        <v>228</v>
      </c>
      <c r="BR6" s="27" t="s">
        <v>228</v>
      </c>
      <c r="BS6" s="217"/>
      <c r="BT6" s="258"/>
      <c r="BU6" s="258"/>
    </row>
    <row r="7" spans="1:73" ht="26.25" customHeight="1" x14ac:dyDescent="0.35">
      <c r="B7" s="56" t="s">
        <v>162</v>
      </c>
      <c r="C7" s="94" t="s">
        <v>289</v>
      </c>
      <c r="D7" s="94" t="s">
        <v>256</v>
      </c>
      <c r="E7" s="94" t="s">
        <v>256</v>
      </c>
      <c r="F7" s="94" t="s">
        <v>289</v>
      </c>
      <c r="G7" s="27" t="s">
        <v>256</v>
      </c>
      <c r="H7" s="27" t="s">
        <v>256</v>
      </c>
      <c r="I7" s="60" t="s">
        <v>256</v>
      </c>
      <c r="J7" s="82" t="s">
        <v>256</v>
      </c>
      <c r="K7" s="61" t="s">
        <v>198</v>
      </c>
      <c r="L7" s="60" t="s">
        <v>198</v>
      </c>
      <c r="M7" s="60" t="s">
        <v>198</v>
      </c>
      <c r="N7" s="60" t="s">
        <v>198</v>
      </c>
      <c r="O7" s="61" t="s">
        <v>198</v>
      </c>
      <c r="P7" s="27" t="s">
        <v>226</v>
      </c>
      <c r="Q7" s="27" t="s">
        <v>226</v>
      </c>
      <c r="R7" s="27" t="s">
        <v>226</v>
      </c>
      <c r="S7" s="27" t="s">
        <v>226</v>
      </c>
      <c r="T7" s="27" t="s">
        <v>226</v>
      </c>
      <c r="U7" s="27" t="s">
        <v>226</v>
      </c>
      <c r="V7" s="27" t="s">
        <v>226</v>
      </c>
      <c r="W7" s="27" t="s">
        <v>226</v>
      </c>
      <c r="X7" s="27" t="s">
        <v>226</v>
      </c>
      <c r="Y7" s="27" t="s">
        <v>226</v>
      </c>
      <c r="Z7" s="27" t="s">
        <v>226</v>
      </c>
      <c r="AA7" s="27" t="s">
        <v>226</v>
      </c>
      <c r="AB7" s="27" t="s">
        <v>226</v>
      </c>
      <c r="AC7" s="27" t="s">
        <v>226</v>
      </c>
      <c r="AD7" s="217"/>
      <c r="AE7" s="60" t="s">
        <v>257</v>
      </c>
      <c r="AF7" s="77" t="s">
        <v>257</v>
      </c>
      <c r="AG7" s="60" t="s">
        <v>257</v>
      </c>
      <c r="AH7" s="77" t="s">
        <v>257</v>
      </c>
      <c r="AI7" s="61" t="s">
        <v>257</v>
      </c>
      <c r="AJ7" s="27" t="s">
        <v>263</v>
      </c>
      <c r="AK7" s="27" t="s">
        <v>263</v>
      </c>
      <c r="AL7" s="60" t="s">
        <v>263</v>
      </c>
      <c r="AM7" s="27" t="s">
        <v>263</v>
      </c>
      <c r="AN7" s="60" t="s">
        <v>263</v>
      </c>
      <c r="AO7" s="27" t="s">
        <v>263</v>
      </c>
      <c r="AP7" s="27" t="s">
        <v>263</v>
      </c>
      <c r="AQ7" s="59" t="s">
        <v>199</v>
      </c>
      <c r="AR7" s="59" t="s">
        <v>199</v>
      </c>
      <c r="AS7" s="59" t="s">
        <v>199</v>
      </c>
      <c r="AT7" s="59" t="s">
        <v>199</v>
      </c>
      <c r="AU7" s="27" t="s">
        <v>202</v>
      </c>
      <c r="AV7" s="58" t="s">
        <v>202</v>
      </c>
      <c r="AW7" s="58" t="s">
        <v>202</v>
      </c>
      <c r="AX7" s="58" t="s">
        <v>202</v>
      </c>
      <c r="AY7" s="60" t="s">
        <v>280</v>
      </c>
      <c r="AZ7" s="60" t="s">
        <v>280</v>
      </c>
      <c r="BA7" s="27" t="s">
        <v>227</v>
      </c>
      <c r="BB7" s="27" t="s">
        <v>227</v>
      </c>
      <c r="BC7" s="27" t="s">
        <v>227</v>
      </c>
      <c r="BD7" s="27" t="s">
        <v>227</v>
      </c>
      <c r="BE7" s="27" t="s">
        <v>227</v>
      </c>
      <c r="BF7" s="27" t="s">
        <v>227</v>
      </c>
      <c r="BG7" s="27" t="s">
        <v>227</v>
      </c>
      <c r="BH7" s="27" t="s">
        <v>227</v>
      </c>
      <c r="BI7" s="27" t="s">
        <v>227</v>
      </c>
      <c r="BJ7" s="27" t="s">
        <v>227</v>
      </c>
      <c r="BK7" s="27" t="s">
        <v>227</v>
      </c>
      <c r="BL7" s="27" t="s">
        <v>227</v>
      </c>
      <c r="BM7" s="27" t="s">
        <v>227</v>
      </c>
      <c r="BN7" s="27" t="s">
        <v>227</v>
      </c>
      <c r="BO7" s="27" t="s">
        <v>227</v>
      </c>
      <c r="BP7" s="59" t="s">
        <v>227</v>
      </c>
      <c r="BQ7" s="27" t="s">
        <v>227</v>
      </c>
      <c r="BR7" s="27" t="s">
        <v>227</v>
      </c>
      <c r="BS7" s="217"/>
      <c r="BT7" s="258"/>
      <c r="BU7" s="258"/>
    </row>
    <row r="8" spans="1:73" x14ac:dyDescent="0.35">
      <c r="B8" s="56" t="s">
        <v>218</v>
      </c>
      <c r="C8" s="93" t="s">
        <v>163</v>
      </c>
      <c r="D8" s="93" t="s">
        <v>163</v>
      </c>
      <c r="E8" s="93" t="s">
        <v>163</v>
      </c>
      <c r="F8" s="93" t="s">
        <v>163</v>
      </c>
      <c r="G8" s="27" t="s">
        <v>163</v>
      </c>
      <c r="H8" s="27" t="s">
        <v>163</v>
      </c>
      <c r="I8" s="81"/>
      <c r="J8" s="82" t="s">
        <v>163</v>
      </c>
      <c r="K8" s="58" t="s">
        <v>163</v>
      </c>
      <c r="L8" s="27" t="s">
        <v>163</v>
      </c>
      <c r="M8" s="27" t="s">
        <v>163</v>
      </c>
      <c r="N8" s="27" t="s">
        <v>163</v>
      </c>
      <c r="O8" s="58" t="s">
        <v>163</v>
      </c>
      <c r="P8" s="27" t="s">
        <v>163</v>
      </c>
      <c r="Q8" s="27" t="s">
        <v>163</v>
      </c>
      <c r="R8" s="27" t="s">
        <v>163</v>
      </c>
      <c r="S8" s="27" t="s">
        <v>163</v>
      </c>
      <c r="T8" s="27" t="s">
        <v>163</v>
      </c>
      <c r="U8" s="27" t="s">
        <v>163</v>
      </c>
      <c r="V8" s="27" t="s">
        <v>163</v>
      </c>
      <c r="W8" s="27"/>
      <c r="X8" s="27" t="s">
        <v>163</v>
      </c>
      <c r="Y8" s="27" t="s">
        <v>163</v>
      </c>
      <c r="Z8" s="27" t="s">
        <v>163</v>
      </c>
      <c r="AA8" s="27" t="s">
        <v>163</v>
      </c>
      <c r="AB8" s="27" t="s">
        <v>163</v>
      </c>
      <c r="AC8" s="27" t="s">
        <v>163</v>
      </c>
      <c r="AD8" s="217"/>
      <c r="AE8" s="27" t="s">
        <v>163</v>
      </c>
      <c r="AF8" s="27" t="s">
        <v>163</v>
      </c>
      <c r="AG8" s="27" t="s">
        <v>163</v>
      </c>
      <c r="AH8" s="27" t="s">
        <v>163</v>
      </c>
      <c r="AI8" s="59" t="s">
        <v>163</v>
      </c>
      <c r="AJ8" s="27" t="s">
        <v>163</v>
      </c>
      <c r="AK8" s="27" t="s">
        <v>163</v>
      </c>
      <c r="AL8" s="60" t="s">
        <v>163</v>
      </c>
      <c r="AM8" s="27" t="s">
        <v>163</v>
      </c>
      <c r="AN8" s="60" t="s">
        <v>163</v>
      </c>
      <c r="AO8" s="27" t="s">
        <v>163</v>
      </c>
      <c r="AP8" s="27" t="s">
        <v>163</v>
      </c>
      <c r="AQ8" s="58" t="s">
        <v>163</v>
      </c>
      <c r="AR8" s="58" t="s">
        <v>163</v>
      </c>
      <c r="AS8" s="58" t="s">
        <v>163</v>
      </c>
      <c r="AT8" s="58" t="s">
        <v>163</v>
      </c>
      <c r="AU8" s="27" t="s">
        <v>163</v>
      </c>
      <c r="AV8" s="27" t="s">
        <v>163</v>
      </c>
      <c r="AW8" s="27" t="s">
        <v>203</v>
      </c>
      <c r="AX8" s="58" t="s">
        <v>163</v>
      </c>
      <c r="AY8" s="27" t="s">
        <v>163</v>
      </c>
      <c r="AZ8" s="58" t="s">
        <v>163</v>
      </c>
      <c r="BA8" s="27" t="s">
        <v>163</v>
      </c>
      <c r="BB8" s="27" t="s">
        <v>163</v>
      </c>
      <c r="BC8" s="27" t="s">
        <v>163</v>
      </c>
      <c r="BD8" s="27" t="s">
        <v>163</v>
      </c>
      <c r="BE8" s="27" t="s">
        <v>163</v>
      </c>
      <c r="BF8" s="27" t="s">
        <v>163</v>
      </c>
      <c r="BG8" s="27" t="s">
        <v>163</v>
      </c>
      <c r="BH8" s="27" t="s">
        <v>163</v>
      </c>
      <c r="BI8" s="27" t="s">
        <v>163</v>
      </c>
      <c r="BJ8" s="27" t="s">
        <v>163</v>
      </c>
      <c r="BK8" s="27" t="s">
        <v>163</v>
      </c>
      <c r="BL8" s="27" t="s">
        <v>163</v>
      </c>
      <c r="BM8" s="27" t="s">
        <v>163</v>
      </c>
      <c r="BN8" s="27" t="s">
        <v>163</v>
      </c>
      <c r="BO8" s="27" t="s">
        <v>163</v>
      </c>
      <c r="BP8" s="59" t="s">
        <v>163</v>
      </c>
      <c r="BQ8" s="27" t="s">
        <v>163</v>
      </c>
      <c r="BR8" s="27" t="s">
        <v>163</v>
      </c>
      <c r="BS8" s="217"/>
      <c r="BT8" s="258"/>
      <c r="BU8" s="258"/>
    </row>
    <row r="9" spans="1:73" ht="15" customHeight="1" x14ac:dyDescent="0.35">
      <c r="B9" s="56" t="s">
        <v>156</v>
      </c>
      <c r="C9" s="93"/>
      <c r="D9" s="93"/>
      <c r="E9" s="93"/>
      <c r="F9" s="93"/>
      <c r="G9" s="37"/>
      <c r="H9" s="62"/>
      <c r="I9" s="81" t="s">
        <v>163</v>
      </c>
      <c r="J9" s="30"/>
      <c r="K9" s="59"/>
      <c r="L9" s="27"/>
      <c r="M9" s="27"/>
      <c r="N9" s="27"/>
      <c r="O9" s="59"/>
      <c r="P9" s="27"/>
      <c r="Q9" s="62"/>
      <c r="R9" s="62"/>
      <c r="S9" s="62"/>
      <c r="T9" s="37"/>
      <c r="U9" s="37"/>
      <c r="V9" s="37"/>
      <c r="W9" s="27" t="s">
        <v>163</v>
      </c>
      <c r="X9" s="27"/>
      <c r="Y9" s="37"/>
      <c r="Z9" s="37"/>
      <c r="AA9" s="37"/>
      <c r="AB9" s="37"/>
      <c r="AC9" s="37"/>
      <c r="AD9" s="217"/>
      <c r="AE9" s="75"/>
      <c r="AF9" s="75"/>
      <c r="AG9" s="75"/>
      <c r="AH9" s="75"/>
      <c r="AI9" s="85"/>
      <c r="AJ9" s="75"/>
      <c r="AK9" s="75"/>
      <c r="AL9" s="81"/>
      <c r="AM9" s="75"/>
      <c r="AN9" s="81"/>
      <c r="AO9" s="75"/>
      <c r="AP9" s="75"/>
      <c r="AQ9" s="59"/>
      <c r="AR9" s="59"/>
      <c r="AS9" s="59"/>
      <c r="AT9" s="59"/>
      <c r="AU9" s="27"/>
      <c r="AV9" s="27"/>
      <c r="AW9" s="27"/>
      <c r="AX9" s="27"/>
      <c r="AY9" s="27"/>
      <c r="AZ9" s="27"/>
      <c r="BA9" s="37"/>
      <c r="BB9" s="37"/>
      <c r="BC9" s="37"/>
      <c r="BD9" s="37"/>
      <c r="BE9" s="37"/>
      <c r="BF9" s="37"/>
      <c r="BG9" s="37"/>
      <c r="BH9" s="63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217"/>
      <c r="BT9" s="258"/>
      <c r="BU9" s="258"/>
    </row>
    <row r="10" spans="1:73" x14ac:dyDescent="0.35">
      <c r="A10" s="266"/>
      <c r="B10" s="266" t="s">
        <v>164</v>
      </c>
      <c r="C10" s="78"/>
      <c r="D10" s="78"/>
      <c r="E10" s="78"/>
      <c r="F10" s="78"/>
      <c r="G10" s="68"/>
      <c r="H10" s="68"/>
      <c r="I10" s="78"/>
      <c r="J10" s="78"/>
      <c r="K10" s="71"/>
      <c r="L10" s="64"/>
      <c r="M10" s="65"/>
      <c r="N10" s="65"/>
      <c r="O10" s="65"/>
      <c r="P10" s="67"/>
      <c r="Q10" s="67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65"/>
      <c r="AR10" s="65"/>
      <c r="AS10" s="65"/>
      <c r="AT10" s="65"/>
      <c r="AU10" s="66"/>
      <c r="AV10" s="66"/>
      <c r="AW10" s="66"/>
      <c r="AX10" s="66"/>
      <c r="AY10" s="66"/>
      <c r="AZ10" s="65"/>
      <c r="BA10" s="68"/>
      <c r="BB10" s="68"/>
      <c r="BC10" s="68"/>
      <c r="BD10" s="68"/>
      <c r="BE10" s="68"/>
      <c r="BF10" s="68"/>
      <c r="BG10" s="68"/>
      <c r="BH10" s="68"/>
      <c r="BI10" s="68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4"/>
      <c r="BU10" s="131"/>
    </row>
    <row r="11" spans="1:73" ht="24.75" customHeight="1" x14ac:dyDescent="0.35">
      <c r="A11" s="234"/>
      <c r="B11" s="25" t="s">
        <v>157</v>
      </c>
      <c r="C11" s="79"/>
      <c r="D11" s="79"/>
      <c r="E11" s="79"/>
      <c r="F11" s="79"/>
      <c r="G11" s="45"/>
      <c r="H11" s="45"/>
      <c r="I11" s="79"/>
      <c r="J11" s="79"/>
      <c r="K11" s="72"/>
      <c r="L11" s="26"/>
      <c r="M11" s="8"/>
      <c r="N11" s="8"/>
      <c r="O11" s="46"/>
      <c r="P11" s="49"/>
      <c r="Q11" s="49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46"/>
      <c r="AR11" s="46"/>
      <c r="AS11" s="46"/>
      <c r="AT11" s="46"/>
      <c r="AU11" s="28"/>
      <c r="AV11" s="28"/>
      <c r="AW11" s="28"/>
      <c r="AX11" s="28"/>
      <c r="AY11" s="28"/>
      <c r="AZ11" s="8"/>
      <c r="BA11" s="45"/>
      <c r="BB11" s="45"/>
      <c r="BC11" s="45"/>
      <c r="BD11" s="45"/>
      <c r="BE11" s="45"/>
      <c r="BF11" s="45"/>
      <c r="BG11" s="45"/>
      <c r="BH11" s="45"/>
      <c r="BI11" s="45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26"/>
      <c r="BU11" s="132"/>
    </row>
    <row r="12" spans="1:73" x14ac:dyDescent="0.35">
      <c r="A12" s="31">
        <v>1</v>
      </c>
      <c r="B12" s="23" t="s">
        <v>336</v>
      </c>
      <c r="C12" s="93">
        <v>5</v>
      </c>
      <c r="D12" s="93">
        <v>4</v>
      </c>
      <c r="E12" s="93">
        <v>5</v>
      </c>
      <c r="F12" s="93">
        <v>5</v>
      </c>
      <c r="G12" s="19">
        <v>4</v>
      </c>
      <c r="H12" s="19">
        <v>5</v>
      </c>
      <c r="I12" s="81">
        <v>5</v>
      </c>
      <c r="J12" s="19">
        <v>5</v>
      </c>
      <c r="K12" s="19">
        <v>5</v>
      </c>
      <c r="L12" s="27">
        <v>5</v>
      </c>
      <c r="M12" s="19">
        <v>5</v>
      </c>
      <c r="N12" s="19">
        <v>5</v>
      </c>
      <c r="O12" s="37">
        <v>5</v>
      </c>
      <c r="P12" s="39">
        <v>5</v>
      </c>
      <c r="Q12" s="19">
        <v>5</v>
      </c>
      <c r="R12" s="19">
        <v>5</v>
      </c>
      <c r="S12" s="19">
        <v>5</v>
      </c>
      <c r="T12" s="19">
        <v>5</v>
      </c>
      <c r="U12" s="19">
        <v>5</v>
      </c>
      <c r="V12" s="19">
        <v>5</v>
      </c>
      <c r="W12" s="19">
        <v>5</v>
      </c>
      <c r="X12" s="19">
        <v>5</v>
      </c>
      <c r="Y12" s="19">
        <v>5</v>
      </c>
      <c r="Z12" s="19">
        <v>5</v>
      </c>
      <c r="AA12" s="19">
        <v>5</v>
      </c>
      <c r="AB12" s="19">
        <v>5</v>
      </c>
      <c r="AC12" s="19">
        <v>5</v>
      </c>
      <c r="AD12" s="217">
        <f t="shared" ref="AD12:AD18" si="0">SUM(C12:AC12)/27</f>
        <v>4.9259259259259256</v>
      </c>
      <c r="AE12" s="109">
        <v>4</v>
      </c>
      <c r="AF12" s="19">
        <v>4</v>
      </c>
      <c r="AG12" s="19">
        <v>4</v>
      </c>
      <c r="AH12" s="19">
        <v>5</v>
      </c>
      <c r="AI12" s="19">
        <v>5</v>
      </c>
      <c r="AJ12" s="19">
        <v>5</v>
      </c>
      <c r="AK12" s="19">
        <v>5</v>
      </c>
      <c r="AL12" s="70">
        <v>5</v>
      </c>
      <c r="AM12" s="19">
        <v>5</v>
      </c>
      <c r="AN12" s="19">
        <v>5</v>
      </c>
      <c r="AO12" s="19">
        <v>5</v>
      </c>
      <c r="AP12" s="19">
        <v>5</v>
      </c>
      <c r="AQ12" s="19">
        <v>5</v>
      </c>
      <c r="AR12" s="19">
        <v>5</v>
      </c>
      <c r="AS12" s="19">
        <v>5</v>
      </c>
      <c r="AT12" s="19">
        <v>5</v>
      </c>
      <c r="AU12" s="19">
        <v>5</v>
      </c>
      <c r="AV12" s="19">
        <v>5</v>
      </c>
      <c r="AW12" s="19">
        <v>5</v>
      </c>
      <c r="AX12" s="19">
        <v>5</v>
      </c>
      <c r="AY12" s="19">
        <v>4</v>
      </c>
      <c r="AZ12" s="39">
        <v>5</v>
      </c>
      <c r="BA12" s="19">
        <v>5</v>
      </c>
      <c r="BB12" s="19">
        <v>5</v>
      </c>
      <c r="BC12" s="19">
        <v>5</v>
      </c>
      <c r="BD12" s="19">
        <v>5</v>
      </c>
      <c r="BE12" s="19">
        <v>5</v>
      </c>
      <c r="BF12" s="70">
        <v>5</v>
      </c>
      <c r="BG12" s="19">
        <v>4</v>
      </c>
      <c r="BH12" s="19">
        <v>5</v>
      </c>
      <c r="BI12" s="19">
        <v>5</v>
      </c>
      <c r="BJ12" s="19">
        <v>5</v>
      </c>
      <c r="BK12" s="102">
        <v>5</v>
      </c>
      <c r="BL12" s="102">
        <v>5</v>
      </c>
      <c r="BM12" s="102">
        <v>5</v>
      </c>
      <c r="BN12" s="102">
        <v>5</v>
      </c>
      <c r="BO12" s="19">
        <v>5</v>
      </c>
      <c r="BP12" s="19">
        <v>4</v>
      </c>
      <c r="BQ12" s="102">
        <v>5</v>
      </c>
      <c r="BR12" s="102">
        <v>5</v>
      </c>
      <c r="BS12" s="217">
        <f>SUM(AE12:BR12)/40</f>
        <v>4.8499999999999996</v>
      </c>
      <c r="BT12" s="258">
        <f>(AD12+BS12)/2</f>
        <v>4.8879629629629626</v>
      </c>
      <c r="BU12" s="258">
        <f>(BT12*100)/5</f>
        <v>97.759259259259252</v>
      </c>
    </row>
    <row r="13" spans="1:73" ht="24" x14ac:dyDescent="0.35">
      <c r="A13" s="31">
        <v>2</v>
      </c>
      <c r="B13" s="24" t="s">
        <v>158</v>
      </c>
      <c r="C13" s="93">
        <v>4</v>
      </c>
      <c r="D13" s="93">
        <v>4</v>
      </c>
      <c r="E13" s="93">
        <v>4</v>
      </c>
      <c r="F13" s="93">
        <v>5</v>
      </c>
      <c r="G13" s="19">
        <v>4</v>
      </c>
      <c r="H13" s="19">
        <v>5</v>
      </c>
      <c r="I13" s="81">
        <v>5</v>
      </c>
      <c r="J13" s="19">
        <v>5</v>
      </c>
      <c r="K13" s="19">
        <v>5</v>
      </c>
      <c r="L13" s="27">
        <v>5</v>
      </c>
      <c r="M13" s="19">
        <v>5</v>
      </c>
      <c r="N13" s="19">
        <v>5</v>
      </c>
      <c r="O13" s="29">
        <v>5</v>
      </c>
      <c r="P13" s="39">
        <v>5</v>
      </c>
      <c r="Q13" s="19">
        <v>5</v>
      </c>
      <c r="R13" s="19">
        <v>5</v>
      </c>
      <c r="S13" s="19">
        <v>5</v>
      </c>
      <c r="T13" s="19">
        <v>5</v>
      </c>
      <c r="U13" s="19">
        <v>5</v>
      </c>
      <c r="V13" s="19">
        <v>5</v>
      </c>
      <c r="W13" s="19">
        <v>5</v>
      </c>
      <c r="X13" s="19">
        <v>5</v>
      </c>
      <c r="Y13" s="19">
        <v>5</v>
      </c>
      <c r="Z13" s="19">
        <v>5</v>
      </c>
      <c r="AA13" s="19">
        <v>5</v>
      </c>
      <c r="AB13" s="19">
        <v>5</v>
      </c>
      <c r="AC13" s="19">
        <v>5</v>
      </c>
      <c r="AD13" s="217">
        <f t="shared" si="0"/>
        <v>4.8518518518518521</v>
      </c>
      <c r="AE13" s="98">
        <v>5</v>
      </c>
      <c r="AF13" s="19">
        <v>4</v>
      </c>
      <c r="AG13" s="19">
        <v>5</v>
      </c>
      <c r="AH13" s="19">
        <v>5</v>
      </c>
      <c r="AI13" s="19">
        <v>4</v>
      </c>
      <c r="AJ13" s="19">
        <v>5</v>
      </c>
      <c r="AK13" s="19">
        <v>5</v>
      </c>
      <c r="AL13" s="70">
        <v>4</v>
      </c>
      <c r="AM13" s="19">
        <v>5</v>
      </c>
      <c r="AN13" s="19">
        <v>5</v>
      </c>
      <c r="AO13" s="19">
        <v>5</v>
      </c>
      <c r="AP13" s="19">
        <v>5</v>
      </c>
      <c r="AQ13" s="29">
        <v>5</v>
      </c>
      <c r="AR13" s="29">
        <v>5</v>
      </c>
      <c r="AS13" s="29">
        <v>5</v>
      </c>
      <c r="AT13" s="29">
        <v>5</v>
      </c>
      <c r="AU13" s="19">
        <v>5</v>
      </c>
      <c r="AV13" s="19">
        <v>5</v>
      </c>
      <c r="AW13" s="19">
        <v>5</v>
      </c>
      <c r="AX13" s="19">
        <v>5</v>
      </c>
      <c r="AY13" s="19">
        <v>4</v>
      </c>
      <c r="AZ13" s="39">
        <v>5</v>
      </c>
      <c r="BA13" s="19">
        <v>5</v>
      </c>
      <c r="BB13" s="19">
        <v>5</v>
      </c>
      <c r="BC13" s="19">
        <v>5</v>
      </c>
      <c r="BD13" s="19">
        <v>5</v>
      </c>
      <c r="BE13" s="19">
        <v>5</v>
      </c>
      <c r="BF13" s="70">
        <v>5</v>
      </c>
      <c r="BG13" s="19">
        <v>5</v>
      </c>
      <c r="BH13" s="19">
        <v>5</v>
      </c>
      <c r="BI13" s="19">
        <v>5</v>
      </c>
      <c r="BJ13" s="19">
        <v>5</v>
      </c>
      <c r="BK13" s="103">
        <v>5</v>
      </c>
      <c r="BL13" s="103">
        <v>5</v>
      </c>
      <c r="BM13" s="103">
        <v>5</v>
      </c>
      <c r="BN13" s="103">
        <v>5</v>
      </c>
      <c r="BO13" s="19">
        <v>5</v>
      </c>
      <c r="BP13" s="103">
        <v>5</v>
      </c>
      <c r="BQ13" s="103">
        <v>5</v>
      </c>
      <c r="BR13" s="103">
        <v>5</v>
      </c>
      <c r="BS13" s="217">
        <f t="shared" ref="BS13:BS39" si="1">SUM(AE13:BR13)/40</f>
        <v>4.9000000000000004</v>
      </c>
      <c r="BT13" s="258">
        <f t="shared" ref="BT13:BT18" si="2">(AD13+BS13)/2</f>
        <v>4.8759259259259267</v>
      </c>
      <c r="BU13" s="258">
        <f>(BT13*100)/5</f>
        <v>97.518518518518533</v>
      </c>
    </row>
    <row r="14" spans="1:73" x14ac:dyDescent="0.35">
      <c r="A14" s="31">
        <v>3</v>
      </c>
      <c r="B14" s="23" t="s">
        <v>159</v>
      </c>
      <c r="C14" s="93">
        <v>4</v>
      </c>
      <c r="D14" s="93">
        <v>4</v>
      </c>
      <c r="E14" s="93">
        <v>5</v>
      </c>
      <c r="F14" s="93">
        <v>5</v>
      </c>
      <c r="G14" s="19">
        <v>5</v>
      </c>
      <c r="H14" s="19">
        <v>5</v>
      </c>
      <c r="I14" s="81">
        <v>5</v>
      </c>
      <c r="J14" s="19">
        <v>5</v>
      </c>
      <c r="K14" s="19">
        <v>5</v>
      </c>
      <c r="L14" s="27">
        <v>5</v>
      </c>
      <c r="M14" s="19">
        <v>5</v>
      </c>
      <c r="N14" s="19">
        <v>5</v>
      </c>
      <c r="O14" s="29">
        <v>5</v>
      </c>
      <c r="P14" s="39">
        <v>5</v>
      </c>
      <c r="Q14" s="19">
        <v>5</v>
      </c>
      <c r="R14" s="19">
        <v>5</v>
      </c>
      <c r="S14" s="19">
        <v>5</v>
      </c>
      <c r="T14" s="19">
        <v>5</v>
      </c>
      <c r="U14" s="19">
        <v>5</v>
      </c>
      <c r="V14" s="19">
        <v>5</v>
      </c>
      <c r="W14" s="19">
        <v>5</v>
      </c>
      <c r="X14" s="19">
        <v>5</v>
      </c>
      <c r="Y14" s="19">
        <v>5</v>
      </c>
      <c r="Z14" s="19">
        <v>5</v>
      </c>
      <c r="AA14" s="19">
        <v>5</v>
      </c>
      <c r="AB14" s="19">
        <v>5</v>
      </c>
      <c r="AC14" s="19">
        <v>5</v>
      </c>
      <c r="AD14" s="217">
        <f t="shared" si="0"/>
        <v>4.9259259259259256</v>
      </c>
      <c r="AE14" s="98">
        <v>5</v>
      </c>
      <c r="AF14" s="75">
        <v>5</v>
      </c>
      <c r="AG14" s="19">
        <v>5</v>
      </c>
      <c r="AH14" s="19">
        <v>5</v>
      </c>
      <c r="AI14" s="19">
        <v>4</v>
      </c>
      <c r="AJ14" s="19">
        <v>5</v>
      </c>
      <c r="AK14" s="19">
        <v>5</v>
      </c>
      <c r="AL14" s="70">
        <v>5</v>
      </c>
      <c r="AM14" s="19">
        <v>5</v>
      </c>
      <c r="AN14" s="19">
        <v>5</v>
      </c>
      <c r="AO14" s="19">
        <v>5</v>
      </c>
      <c r="AP14" s="19">
        <v>5</v>
      </c>
      <c r="AQ14" s="29">
        <v>5</v>
      </c>
      <c r="AR14" s="29">
        <v>5</v>
      </c>
      <c r="AS14" s="29">
        <v>5</v>
      </c>
      <c r="AT14" s="29">
        <v>5</v>
      </c>
      <c r="AU14" s="19">
        <v>5</v>
      </c>
      <c r="AV14" s="19">
        <v>5</v>
      </c>
      <c r="AW14" s="19">
        <v>5</v>
      </c>
      <c r="AX14" s="19">
        <v>5</v>
      </c>
      <c r="AY14" s="19">
        <v>5</v>
      </c>
      <c r="AZ14" s="39">
        <v>5</v>
      </c>
      <c r="BA14" s="19">
        <v>5</v>
      </c>
      <c r="BB14" s="19">
        <v>5</v>
      </c>
      <c r="BC14" s="19">
        <v>5</v>
      </c>
      <c r="BD14" s="19">
        <v>5</v>
      </c>
      <c r="BE14" s="19">
        <v>5</v>
      </c>
      <c r="BF14" s="70">
        <v>4</v>
      </c>
      <c r="BG14" s="19">
        <v>5</v>
      </c>
      <c r="BH14" s="19">
        <v>5</v>
      </c>
      <c r="BI14" s="19">
        <v>5</v>
      </c>
      <c r="BJ14" s="19">
        <v>5</v>
      </c>
      <c r="BK14" s="103">
        <v>5</v>
      </c>
      <c r="BL14" s="103">
        <v>5</v>
      </c>
      <c r="BM14" s="103">
        <v>5</v>
      </c>
      <c r="BN14" s="103">
        <v>5</v>
      </c>
      <c r="BO14" s="19">
        <v>4</v>
      </c>
      <c r="BP14" s="103">
        <v>5</v>
      </c>
      <c r="BQ14" s="103">
        <v>5</v>
      </c>
      <c r="BR14" s="103">
        <v>5</v>
      </c>
      <c r="BS14" s="217">
        <f t="shared" si="1"/>
        <v>4.9249999999999998</v>
      </c>
      <c r="BT14" s="258">
        <f t="shared" si="2"/>
        <v>4.9254629629629623</v>
      </c>
      <c r="BU14" s="258">
        <f t="shared" ref="BU14:BU39" si="3">(BT14*100)/5</f>
        <v>98.509259259259252</v>
      </c>
    </row>
    <row r="15" spans="1:73" x14ac:dyDescent="0.35">
      <c r="A15" s="31">
        <v>4</v>
      </c>
      <c r="B15" s="23" t="s">
        <v>160</v>
      </c>
      <c r="C15" s="93">
        <v>4</v>
      </c>
      <c r="D15" s="93">
        <v>4</v>
      </c>
      <c r="E15" s="93">
        <v>4</v>
      </c>
      <c r="F15" s="93">
        <v>5</v>
      </c>
      <c r="G15" s="19">
        <v>4</v>
      </c>
      <c r="H15" s="19">
        <v>4</v>
      </c>
      <c r="I15" s="81">
        <v>5</v>
      </c>
      <c r="J15" s="19">
        <v>5</v>
      </c>
      <c r="K15" s="19">
        <v>5</v>
      </c>
      <c r="L15" s="27">
        <v>5</v>
      </c>
      <c r="M15" s="19">
        <v>5</v>
      </c>
      <c r="N15" s="19">
        <v>5</v>
      </c>
      <c r="O15" s="29">
        <v>5</v>
      </c>
      <c r="P15" s="39">
        <v>5</v>
      </c>
      <c r="Q15" s="19">
        <v>5</v>
      </c>
      <c r="R15" s="19">
        <v>5</v>
      </c>
      <c r="S15" s="19">
        <v>5</v>
      </c>
      <c r="T15" s="19">
        <v>5</v>
      </c>
      <c r="U15" s="19">
        <v>5</v>
      </c>
      <c r="V15" s="19">
        <v>5</v>
      </c>
      <c r="W15" s="19">
        <v>5</v>
      </c>
      <c r="X15" s="19">
        <v>5</v>
      </c>
      <c r="Y15" s="19">
        <v>5</v>
      </c>
      <c r="Z15" s="19">
        <v>5</v>
      </c>
      <c r="AA15" s="19">
        <v>5</v>
      </c>
      <c r="AB15" s="19">
        <v>5</v>
      </c>
      <c r="AC15" s="19">
        <v>5</v>
      </c>
      <c r="AD15" s="217">
        <f t="shared" si="0"/>
        <v>4.8148148148148149</v>
      </c>
      <c r="AE15" s="98">
        <v>5</v>
      </c>
      <c r="AF15" s="75">
        <v>5</v>
      </c>
      <c r="AG15" s="19">
        <v>5</v>
      </c>
      <c r="AH15" s="19">
        <v>5</v>
      </c>
      <c r="AI15" s="19">
        <v>4</v>
      </c>
      <c r="AJ15" s="19">
        <v>5</v>
      </c>
      <c r="AK15" s="19">
        <v>5</v>
      </c>
      <c r="AL15" s="70">
        <v>4</v>
      </c>
      <c r="AM15" s="19">
        <v>5</v>
      </c>
      <c r="AN15" s="19">
        <v>5</v>
      </c>
      <c r="AO15" s="19">
        <v>5</v>
      </c>
      <c r="AP15" s="19">
        <v>5</v>
      </c>
      <c r="AQ15" s="29">
        <v>5</v>
      </c>
      <c r="AR15" s="29">
        <v>5</v>
      </c>
      <c r="AS15" s="29">
        <v>5</v>
      </c>
      <c r="AT15" s="29">
        <v>5</v>
      </c>
      <c r="AU15" s="19">
        <v>5</v>
      </c>
      <c r="AV15" s="19">
        <v>5</v>
      </c>
      <c r="AW15" s="19">
        <v>5</v>
      </c>
      <c r="AX15" s="19">
        <v>5</v>
      </c>
      <c r="AY15" s="19">
        <v>5</v>
      </c>
      <c r="AZ15" s="39">
        <v>5</v>
      </c>
      <c r="BA15" s="19">
        <v>5</v>
      </c>
      <c r="BB15" s="19">
        <v>5</v>
      </c>
      <c r="BC15" s="19">
        <v>5</v>
      </c>
      <c r="BD15" s="19">
        <v>5</v>
      </c>
      <c r="BE15" s="19">
        <v>5</v>
      </c>
      <c r="BF15" s="70">
        <v>4</v>
      </c>
      <c r="BG15" s="19">
        <v>5</v>
      </c>
      <c r="BH15" s="19">
        <v>5</v>
      </c>
      <c r="BI15" s="19">
        <v>5</v>
      </c>
      <c r="BJ15" s="19">
        <v>5</v>
      </c>
      <c r="BK15" s="103">
        <v>5</v>
      </c>
      <c r="BL15" s="103">
        <v>5</v>
      </c>
      <c r="BM15" s="103">
        <v>5</v>
      </c>
      <c r="BN15" s="103">
        <v>5</v>
      </c>
      <c r="BO15" s="19">
        <v>4</v>
      </c>
      <c r="BP15" s="103">
        <v>5</v>
      </c>
      <c r="BQ15" s="103">
        <v>5</v>
      </c>
      <c r="BR15" s="103">
        <v>5</v>
      </c>
      <c r="BS15" s="217">
        <f t="shared" si="1"/>
        <v>4.9000000000000004</v>
      </c>
      <c r="BT15" s="258">
        <f t="shared" si="2"/>
        <v>4.8574074074074076</v>
      </c>
      <c r="BU15" s="258">
        <f t="shared" si="3"/>
        <v>97.148148148148152</v>
      </c>
    </row>
    <row r="16" spans="1:73" x14ac:dyDescent="0.35">
      <c r="A16" s="31">
        <v>5</v>
      </c>
      <c r="B16" s="23" t="s">
        <v>165</v>
      </c>
      <c r="C16" s="93">
        <v>4</v>
      </c>
      <c r="D16" s="93">
        <v>4</v>
      </c>
      <c r="E16" s="93">
        <v>5</v>
      </c>
      <c r="F16" s="93">
        <v>5</v>
      </c>
      <c r="G16" s="19">
        <v>5</v>
      </c>
      <c r="H16" s="19">
        <v>4</v>
      </c>
      <c r="I16" s="81">
        <v>5</v>
      </c>
      <c r="J16" s="19">
        <v>5</v>
      </c>
      <c r="K16" s="19">
        <v>5</v>
      </c>
      <c r="L16" s="27">
        <v>5</v>
      </c>
      <c r="M16" s="19">
        <v>5</v>
      </c>
      <c r="N16" s="19">
        <v>5</v>
      </c>
      <c r="O16" s="29">
        <v>5</v>
      </c>
      <c r="P16" s="39">
        <v>5</v>
      </c>
      <c r="Q16" s="19">
        <v>5</v>
      </c>
      <c r="R16" s="19">
        <v>5</v>
      </c>
      <c r="S16" s="19">
        <v>5</v>
      </c>
      <c r="T16" s="19">
        <v>5</v>
      </c>
      <c r="U16" s="19">
        <v>5</v>
      </c>
      <c r="V16" s="19">
        <v>5</v>
      </c>
      <c r="W16" s="19">
        <v>5</v>
      </c>
      <c r="X16" s="19">
        <v>5</v>
      </c>
      <c r="Y16" s="19">
        <v>5</v>
      </c>
      <c r="Z16" s="19">
        <v>5</v>
      </c>
      <c r="AA16" s="19">
        <v>5</v>
      </c>
      <c r="AB16" s="19">
        <v>5</v>
      </c>
      <c r="AC16" s="19">
        <v>5</v>
      </c>
      <c r="AD16" s="217">
        <f t="shared" si="0"/>
        <v>4.8888888888888893</v>
      </c>
      <c r="AE16" s="98">
        <v>5</v>
      </c>
      <c r="AF16" s="75">
        <v>4</v>
      </c>
      <c r="AG16" s="19">
        <v>4</v>
      </c>
      <c r="AH16" s="19">
        <v>5</v>
      </c>
      <c r="AI16" s="19">
        <v>4</v>
      </c>
      <c r="AJ16" s="19">
        <v>5</v>
      </c>
      <c r="AK16" s="19">
        <v>5</v>
      </c>
      <c r="AL16" s="70">
        <v>4</v>
      </c>
      <c r="AM16" s="19">
        <v>5</v>
      </c>
      <c r="AN16" s="19">
        <v>5</v>
      </c>
      <c r="AO16" s="19">
        <v>5</v>
      </c>
      <c r="AP16" s="19">
        <v>5</v>
      </c>
      <c r="AQ16" s="29">
        <v>5</v>
      </c>
      <c r="AR16" s="29">
        <v>5</v>
      </c>
      <c r="AS16" s="29">
        <v>5</v>
      </c>
      <c r="AT16" s="29">
        <v>5</v>
      </c>
      <c r="AU16" s="19">
        <v>5</v>
      </c>
      <c r="AV16" s="19">
        <v>5</v>
      </c>
      <c r="AW16" s="19">
        <v>5</v>
      </c>
      <c r="AX16" s="19">
        <v>5</v>
      </c>
      <c r="AY16" s="19">
        <v>5</v>
      </c>
      <c r="AZ16" s="39">
        <v>5</v>
      </c>
      <c r="BA16" s="19">
        <v>5</v>
      </c>
      <c r="BB16" s="19">
        <v>5</v>
      </c>
      <c r="BC16" s="19">
        <v>5</v>
      </c>
      <c r="BD16" s="19">
        <v>5</v>
      </c>
      <c r="BE16" s="19">
        <v>5</v>
      </c>
      <c r="BF16" s="70">
        <v>5</v>
      </c>
      <c r="BG16" s="19">
        <v>5</v>
      </c>
      <c r="BH16" s="19">
        <v>5</v>
      </c>
      <c r="BI16" s="19">
        <v>5</v>
      </c>
      <c r="BJ16" s="19">
        <v>5</v>
      </c>
      <c r="BK16" s="103">
        <v>5</v>
      </c>
      <c r="BL16" s="103">
        <v>5</v>
      </c>
      <c r="BM16" s="103">
        <v>5</v>
      </c>
      <c r="BN16" s="103">
        <v>5</v>
      </c>
      <c r="BO16" s="19">
        <v>5</v>
      </c>
      <c r="BP16" s="103">
        <v>5</v>
      </c>
      <c r="BQ16" s="103">
        <v>5</v>
      </c>
      <c r="BR16" s="103">
        <v>5</v>
      </c>
      <c r="BS16" s="217">
        <f t="shared" si="1"/>
        <v>4.9000000000000004</v>
      </c>
      <c r="BT16" s="258">
        <f t="shared" si="2"/>
        <v>4.8944444444444448</v>
      </c>
      <c r="BU16" s="258">
        <f t="shared" si="3"/>
        <v>97.888888888888886</v>
      </c>
    </row>
    <row r="17" spans="1:75" ht="24" x14ac:dyDescent="0.35">
      <c r="A17" s="31">
        <v>6</v>
      </c>
      <c r="B17" s="24" t="s">
        <v>166</v>
      </c>
      <c r="C17" s="93">
        <v>5</v>
      </c>
      <c r="D17" s="93">
        <v>4</v>
      </c>
      <c r="E17" s="93">
        <v>5</v>
      </c>
      <c r="F17" s="93">
        <v>5</v>
      </c>
      <c r="G17" s="19">
        <v>5</v>
      </c>
      <c r="H17" s="19">
        <v>5</v>
      </c>
      <c r="I17" s="81">
        <v>5</v>
      </c>
      <c r="J17" s="19">
        <v>5</v>
      </c>
      <c r="K17" s="19">
        <v>5</v>
      </c>
      <c r="L17" s="27">
        <v>5</v>
      </c>
      <c r="M17" s="19">
        <v>5</v>
      </c>
      <c r="N17" s="19">
        <v>5</v>
      </c>
      <c r="O17" s="29">
        <v>5</v>
      </c>
      <c r="P17" s="39">
        <v>5</v>
      </c>
      <c r="Q17" s="19">
        <v>5</v>
      </c>
      <c r="R17" s="19">
        <v>5</v>
      </c>
      <c r="S17" s="19">
        <v>5</v>
      </c>
      <c r="T17" s="19">
        <v>5</v>
      </c>
      <c r="U17" s="19">
        <v>5</v>
      </c>
      <c r="V17" s="19">
        <v>5</v>
      </c>
      <c r="W17" s="19">
        <v>5</v>
      </c>
      <c r="X17" s="19">
        <v>5</v>
      </c>
      <c r="Y17" s="19">
        <v>5</v>
      </c>
      <c r="Z17" s="19">
        <v>5</v>
      </c>
      <c r="AA17" s="19">
        <v>5</v>
      </c>
      <c r="AB17" s="19">
        <v>5</v>
      </c>
      <c r="AC17" s="19">
        <v>5</v>
      </c>
      <c r="AD17" s="217">
        <f t="shared" si="0"/>
        <v>4.9629629629629628</v>
      </c>
      <c r="AE17" s="98">
        <v>5</v>
      </c>
      <c r="AF17" s="75">
        <v>5</v>
      </c>
      <c r="AG17" s="19">
        <v>5</v>
      </c>
      <c r="AH17" s="19">
        <v>5</v>
      </c>
      <c r="AI17" s="19">
        <v>4</v>
      </c>
      <c r="AJ17" s="19">
        <v>5</v>
      </c>
      <c r="AK17" s="19">
        <v>5</v>
      </c>
      <c r="AL17" s="70">
        <v>5</v>
      </c>
      <c r="AM17" s="19">
        <v>5</v>
      </c>
      <c r="AN17" s="19">
        <v>5</v>
      </c>
      <c r="AO17" s="19">
        <v>5</v>
      </c>
      <c r="AP17" s="19">
        <v>5</v>
      </c>
      <c r="AQ17" s="29">
        <v>5</v>
      </c>
      <c r="AR17" s="29">
        <v>5</v>
      </c>
      <c r="AS17" s="29">
        <v>5</v>
      </c>
      <c r="AT17" s="29">
        <v>5</v>
      </c>
      <c r="AU17" s="19">
        <v>5</v>
      </c>
      <c r="AV17" s="19">
        <v>5</v>
      </c>
      <c r="AW17" s="19">
        <v>5</v>
      </c>
      <c r="AX17" s="19">
        <v>5</v>
      </c>
      <c r="AY17" s="19">
        <v>5</v>
      </c>
      <c r="AZ17" s="39">
        <v>5</v>
      </c>
      <c r="BA17" s="19">
        <v>5</v>
      </c>
      <c r="BB17" s="19">
        <v>5</v>
      </c>
      <c r="BC17" s="19">
        <v>5</v>
      </c>
      <c r="BD17" s="19">
        <v>5</v>
      </c>
      <c r="BE17" s="19">
        <v>5</v>
      </c>
      <c r="BF17" s="70">
        <v>5</v>
      </c>
      <c r="BG17" s="19">
        <v>5</v>
      </c>
      <c r="BH17" s="19">
        <v>5</v>
      </c>
      <c r="BI17" s="19">
        <v>5</v>
      </c>
      <c r="BJ17" s="19">
        <v>5</v>
      </c>
      <c r="BK17" s="103">
        <v>5</v>
      </c>
      <c r="BL17" s="103">
        <v>5</v>
      </c>
      <c r="BM17" s="103">
        <v>5</v>
      </c>
      <c r="BN17" s="103">
        <v>5</v>
      </c>
      <c r="BO17" s="19">
        <v>5</v>
      </c>
      <c r="BP17" s="103">
        <v>5</v>
      </c>
      <c r="BQ17" s="103">
        <v>5</v>
      </c>
      <c r="BR17" s="103">
        <v>5</v>
      </c>
      <c r="BS17" s="217">
        <f t="shared" si="1"/>
        <v>4.9749999999999996</v>
      </c>
      <c r="BT17" s="258">
        <f t="shared" si="2"/>
        <v>4.9689814814814817</v>
      </c>
      <c r="BU17" s="258">
        <f t="shared" si="3"/>
        <v>99.379629629629633</v>
      </c>
      <c r="BV17" s="51"/>
      <c r="BW17" s="51"/>
    </row>
    <row r="18" spans="1:75" ht="47" x14ac:dyDescent="0.35">
      <c r="A18" s="31">
        <v>7</v>
      </c>
      <c r="B18" s="24" t="s">
        <v>167</v>
      </c>
      <c r="C18" s="93">
        <v>5</v>
      </c>
      <c r="D18" s="93">
        <v>4</v>
      </c>
      <c r="E18" s="93">
        <v>5</v>
      </c>
      <c r="F18" s="93">
        <v>5</v>
      </c>
      <c r="G18" s="19">
        <v>4</v>
      </c>
      <c r="H18" s="19">
        <v>5</v>
      </c>
      <c r="I18" s="81">
        <v>5</v>
      </c>
      <c r="J18" s="19">
        <v>5</v>
      </c>
      <c r="K18" s="19">
        <v>5</v>
      </c>
      <c r="L18" s="40">
        <v>5</v>
      </c>
      <c r="M18" s="38">
        <v>5</v>
      </c>
      <c r="N18" s="38">
        <v>5</v>
      </c>
      <c r="O18" s="29">
        <v>5</v>
      </c>
      <c r="P18" s="19">
        <v>5</v>
      </c>
      <c r="Q18" s="19">
        <v>5</v>
      </c>
      <c r="R18" s="19">
        <v>5</v>
      </c>
      <c r="S18" s="19">
        <v>5</v>
      </c>
      <c r="T18" s="19">
        <v>5</v>
      </c>
      <c r="U18" s="19">
        <v>5</v>
      </c>
      <c r="V18" s="19">
        <v>5</v>
      </c>
      <c r="W18" s="19">
        <v>5</v>
      </c>
      <c r="X18" s="19">
        <v>5</v>
      </c>
      <c r="Y18" s="19">
        <v>5</v>
      </c>
      <c r="Z18" s="19">
        <v>5</v>
      </c>
      <c r="AA18" s="19">
        <v>5</v>
      </c>
      <c r="AB18" s="19">
        <v>5</v>
      </c>
      <c r="AC18" s="19">
        <v>5</v>
      </c>
      <c r="AD18" s="217">
        <f t="shared" si="0"/>
        <v>4.9259259259259256</v>
      </c>
      <c r="AE18" s="98">
        <v>5</v>
      </c>
      <c r="AF18" s="75">
        <v>5</v>
      </c>
      <c r="AG18" s="19">
        <v>5</v>
      </c>
      <c r="AH18" s="19">
        <v>5</v>
      </c>
      <c r="AI18" s="19">
        <v>3</v>
      </c>
      <c r="AJ18" s="19">
        <v>5</v>
      </c>
      <c r="AK18" s="19">
        <v>5</v>
      </c>
      <c r="AL18" s="70">
        <v>4</v>
      </c>
      <c r="AM18" s="19">
        <v>5</v>
      </c>
      <c r="AN18" s="19">
        <v>5</v>
      </c>
      <c r="AO18" s="19">
        <v>5</v>
      </c>
      <c r="AP18" s="19">
        <v>5</v>
      </c>
      <c r="AQ18" s="29">
        <v>5</v>
      </c>
      <c r="AR18" s="29">
        <v>5</v>
      </c>
      <c r="AS18" s="29">
        <v>5</v>
      </c>
      <c r="AT18" s="29">
        <v>5</v>
      </c>
      <c r="AU18" s="38">
        <v>5</v>
      </c>
      <c r="AV18" s="38">
        <v>5</v>
      </c>
      <c r="AW18" s="38">
        <v>5</v>
      </c>
      <c r="AX18" s="38">
        <v>5</v>
      </c>
      <c r="AY18" s="38">
        <v>5</v>
      </c>
      <c r="AZ18" s="38">
        <v>5</v>
      </c>
      <c r="BA18" s="19">
        <v>5</v>
      </c>
      <c r="BB18" s="19">
        <v>5</v>
      </c>
      <c r="BC18" s="19">
        <v>5</v>
      </c>
      <c r="BD18" s="19">
        <v>5</v>
      </c>
      <c r="BE18" s="19">
        <v>5</v>
      </c>
      <c r="BF18" s="70">
        <v>4</v>
      </c>
      <c r="BG18" s="19">
        <v>5</v>
      </c>
      <c r="BH18" s="19">
        <v>5</v>
      </c>
      <c r="BI18" s="19">
        <v>5</v>
      </c>
      <c r="BJ18" s="19">
        <v>5</v>
      </c>
      <c r="BK18" s="103">
        <v>5</v>
      </c>
      <c r="BL18" s="103">
        <v>5</v>
      </c>
      <c r="BM18" s="103">
        <v>5</v>
      </c>
      <c r="BN18" s="103">
        <v>5</v>
      </c>
      <c r="BO18" s="19">
        <v>4</v>
      </c>
      <c r="BP18" s="103">
        <v>5</v>
      </c>
      <c r="BQ18" s="103">
        <v>5</v>
      </c>
      <c r="BR18" s="103">
        <v>5</v>
      </c>
      <c r="BS18" s="217">
        <f t="shared" si="1"/>
        <v>4.875</v>
      </c>
      <c r="BT18" s="258">
        <f t="shared" si="2"/>
        <v>4.9004629629629628</v>
      </c>
      <c r="BU18" s="258">
        <f t="shared" si="3"/>
        <v>98.009259259259267</v>
      </c>
      <c r="BV18" s="7"/>
      <c r="BW18" s="7"/>
    </row>
    <row r="19" spans="1:75" s="95" customFormat="1" x14ac:dyDescent="0.35">
      <c r="A19" s="238"/>
      <c r="B19" s="267" t="s">
        <v>373</v>
      </c>
      <c r="C19" s="217">
        <f>SUM(C12:C18)/7</f>
        <v>4.4285714285714288</v>
      </c>
      <c r="D19" s="217">
        <f t="shared" ref="D19:BO19" si="4">SUM(D12:D18)/7</f>
        <v>4</v>
      </c>
      <c r="E19" s="217">
        <f t="shared" si="4"/>
        <v>4.7142857142857144</v>
      </c>
      <c r="F19" s="217">
        <f t="shared" si="4"/>
        <v>5</v>
      </c>
      <c r="G19" s="217">
        <f t="shared" si="4"/>
        <v>4.4285714285714288</v>
      </c>
      <c r="H19" s="217">
        <f t="shared" si="4"/>
        <v>4.7142857142857144</v>
      </c>
      <c r="I19" s="217">
        <f t="shared" si="4"/>
        <v>5</v>
      </c>
      <c r="J19" s="217">
        <f t="shared" si="4"/>
        <v>5</v>
      </c>
      <c r="K19" s="217">
        <f t="shared" si="4"/>
        <v>5</v>
      </c>
      <c r="L19" s="217">
        <f t="shared" si="4"/>
        <v>5</v>
      </c>
      <c r="M19" s="217">
        <f t="shared" si="4"/>
        <v>5</v>
      </c>
      <c r="N19" s="217">
        <f t="shared" si="4"/>
        <v>5</v>
      </c>
      <c r="O19" s="217">
        <f t="shared" si="4"/>
        <v>5</v>
      </c>
      <c r="P19" s="217">
        <f t="shared" si="4"/>
        <v>5</v>
      </c>
      <c r="Q19" s="217">
        <f t="shared" si="4"/>
        <v>5</v>
      </c>
      <c r="R19" s="217">
        <f t="shared" si="4"/>
        <v>5</v>
      </c>
      <c r="S19" s="217">
        <f t="shared" si="4"/>
        <v>5</v>
      </c>
      <c r="T19" s="217">
        <f t="shared" si="4"/>
        <v>5</v>
      </c>
      <c r="U19" s="217">
        <f t="shared" si="4"/>
        <v>5</v>
      </c>
      <c r="V19" s="217">
        <f t="shared" si="4"/>
        <v>5</v>
      </c>
      <c r="W19" s="217">
        <f t="shared" si="4"/>
        <v>5</v>
      </c>
      <c r="X19" s="217">
        <f t="shared" si="4"/>
        <v>5</v>
      </c>
      <c r="Y19" s="217">
        <f t="shared" si="4"/>
        <v>5</v>
      </c>
      <c r="Z19" s="217">
        <f t="shared" si="4"/>
        <v>5</v>
      </c>
      <c r="AA19" s="217">
        <f t="shared" si="4"/>
        <v>5</v>
      </c>
      <c r="AB19" s="217">
        <f t="shared" si="4"/>
        <v>5</v>
      </c>
      <c r="AC19" s="217">
        <f t="shared" si="4"/>
        <v>5</v>
      </c>
      <c r="AD19" s="217">
        <f t="shared" si="4"/>
        <v>4.8994708994708995</v>
      </c>
      <c r="AE19" s="217">
        <f t="shared" si="4"/>
        <v>4.8571428571428568</v>
      </c>
      <c r="AF19" s="217">
        <f t="shared" si="4"/>
        <v>4.5714285714285712</v>
      </c>
      <c r="AG19" s="217">
        <f t="shared" si="4"/>
        <v>4.7142857142857144</v>
      </c>
      <c r="AH19" s="217">
        <f t="shared" si="4"/>
        <v>5</v>
      </c>
      <c r="AI19" s="217">
        <f t="shared" si="4"/>
        <v>4</v>
      </c>
      <c r="AJ19" s="217">
        <f t="shared" si="4"/>
        <v>5</v>
      </c>
      <c r="AK19" s="217">
        <f t="shared" si="4"/>
        <v>5</v>
      </c>
      <c r="AL19" s="217">
        <f t="shared" si="4"/>
        <v>4.4285714285714288</v>
      </c>
      <c r="AM19" s="217">
        <f t="shared" si="4"/>
        <v>5</v>
      </c>
      <c r="AN19" s="217">
        <f t="shared" si="4"/>
        <v>5</v>
      </c>
      <c r="AO19" s="217">
        <f t="shared" si="4"/>
        <v>5</v>
      </c>
      <c r="AP19" s="217">
        <f t="shared" si="4"/>
        <v>5</v>
      </c>
      <c r="AQ19" s="217">
        <f t="shared" si="4"/>
        <v>5</v>
      </c>
      <c r="AR19" s="217">
        <f t="shared" si="4"/>
        <v>5</v>
      </c>
      <c r="AS19" s="217">
        <f t="shared" si="4"/>
        <v>5</v>
      </c>
      <c r="AT19" s="217">
        <f t="shared" si="4"/>
        <v>5</v>
      </c>
      <c r="AU19" s="217">
        <f t="shared" si="4"/>
        <v>5</v>
      </c>
      <c r="AV19" s="217">
        <f t="shared" si="4"/>
        <v>5</v>
      </c>
      <c r="AW19" s="217">
        <f t="shared" si="4"/>
        <v>5</v>
      </c>
      <c r="AX19" s="217">
        <f t="shared" si="4"/>
        <v>5</v>
      </c>
      <c r="AY19" s="217">
        <f t="shared" si="4"/>
        <v>4.7142857142857144</v>
      </c>
      <c r="AZ19" s="217">
        <f t="shared" si="4"/>
        <v>5</v>
      </c>
      <c r="BA19" s="217">
        <f t="shared" si="4"/>
        <v>5</v>
      </c>
      <c r="BB19" s="217">
        <f t="shared" si="4"/>
        <v>5</v>
      </c>
      <c r="BC19" s="217">
        <f t="shared" si="4"/>
        <v>5</v>
      </c>
      <c r="BD19" s="217">
        <f t="shared" si="4"/>
        <v>5</v>
      </c>
      <c r="BE19" s="217">
        <f t="shared" si="4"/>
        <v>5</v>
      </c>
      <c r="BF19" s="217">
        <f t="shared" si="4"/>
        <v>4.5714285714285712</v>
      </c>
      <c r="BG19" s="217">
        <f t="shared" si="4"/>
        <v>4.8571428571428568</v>
      </c>
      <c r="BH19" s="217">
        <f t="shared" si="4"/>
        <v>5</v>
      </c>
      <c r="BI19" s="217">
        <f t="shared" si="4"/>
        <v>5</v>
      </c>
      <c r="BJ19" s="217">
        <f t="shared" si="4"/>
        <v>5</v>
      </c>
      <c r="BK19" s="217">
        <f t="shared" si="4"/>
        <v>5</v>
      </c>
      <c r="BL19" s="217">
        <f t="shared" si="4"/>
        <v>5</v>
      </c>
      <c r="BM19" s="217">
        <f t="shared" si="4"/>
        <v>5</v>
      </c>
      <c r="BN19" s="217">
        <f t="shared" si="4"/>
        <v>5</v>
      </c>
      <c r="BO19" s="217">
        <f t="shared" si="4"/>
        <v>4.5714285714285712</v>
      </c>
      <c r="BP19" s="217">
        <f t="shared" ref="BP19:BU19" si="5">SUM(BP12:BP18)/7</f>
        <v>4.8571428571428568</v>
      </c>
      <c r="BQ19" s="217">
        <f t="shared" si="5"/>
        <v>5</v>
      </c>
      <c r="BR19" s="217">
        <f t="shared" si="5"/>
        <v>5</v>
      </c>
      <c r="BS19" s="217">
        <f t="shared" si="5"/>
        <v>4.9035714285714294</v>
      </c>
      <c r="BT19" s="258">
        <f t="shared" si="5"/>
        <v>4.9015211640211644</v>
      </c>
      <c r="BU19" s="258">
        <f t="shared" si="5"/>
        <v>98.030423280423278</v>
      </c>
      <c r="BV19" s="113"/>
      <c r="BW19" s="113"/>
    </row>
    <row r="20" spans="1:75" ht="23" x14ac:dyDescent="0.35">
      <c r="A20" s="234"/>
      <c r="B20" s="264" t="s">
        <v>168</v>
      </c>
      <c r="C20" s="106"/>
      <c r="D20" s="80"/>
      <c r="E20" s="80"/>
      <c r="F20" s="80"/>
      <c r="G20" s="28"/>
      <c r="H20" s="28"/>
      <c r="I20" s="80"/>
      <c r="J20" s="80"/>
      <c r="K20" s="1"/>
      <c r="L20" s="261"/>
      <c r="M20" s="46"/>
      <c r="N20" s="46"/>
      <c r="O20" s="125"/>
      <c r="P20" s="49"/>
      <c r="Q20" s="49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125"/>
      <c r="AR20" s="125"/>
      <c r="AS20" s="125"/>
      <c r="AT20" s="125"/>
      <c r="AU20" s="125"/>
      <c r="AV20" s="125"/>
      <c r="AW20" s="125"/>
      <c r="AX20" s="125"/>
      <c r="AY20" s="125"/>
      <c r="AZ20" s="46"/>
      <c r="BA20" s="125"/>
      <c r="BB20" s="125"/>
      <c r="BC20" s="125"/>
      <c r="BD20" s="125"/>
      <c r="BE20" s="125"/>
      <c r="BF20" s="125"/>
      <c r="BG20" s="125"/>
      <c r="BH20" s="125"/>
      <c r="BI20" s="28"/>
      <c r="BJ20" s="28"/>
      <c r="BK20" s="104"/>
      <c r="BL20" s="104"/>
      <c r="BM20" s="104"/>
      <c r="BN20" s="104"/>
      <c r="BO20" s="125"/>
      <c r="BP20" s="125"/>
      <c r="BQ20" s="104"/>
      <c r="BR20" s="104"/>
      <c r="BS20" s="112"/>
      <c r="BT20" s="127"/>
      <c r="BU20" s="262"/>
    </row>
    <row r="21" spans="1:75" ht="24" x14ac:dyDescent="0.35">
      <c r="A21" s="31">
        <v>8</v>
      </c>
      <c r="B21" s="24" t="s">
        <v>169</v>
      </c>
      <c r="C21" s="93">
        <v>4</v>
      </c>
      <c r="D21" s="93">
        <v>4</v>
      </c>
      <c r="E21" s="93">
        <v>5</v>
      </c>
      <c r="F21" s="93">
        <v>5</v>
      </c>
      <c r="G21" s="19">
        <v>5</v>
      </c>
      <c r="H21" s="19">
        <v>5</v>
      </c>
      <c r="I21" s="81">
        <v>5</v>
      </c>
      <c r="J21" s="81">
        <v>5</v>
      </c>
      <c r="K21" s="75">
        <v>5</v>
      </c>
      <c r="L21" s="41">
        <v>5</v>
      </c>
      <c r="M21" s="36">
        <v>5</v>
      </c>
      <c r="N21" s="36">
        <v>5</v>
      </c>
      <c r="O21" s="19">
        <v>5</v>
      </c>
      <c r="P21" s="19">
        <v>5</v>
      </c>
      <c r="Q21" s="19">
        <v>5</v>
      </c>
      <c r="R21" s="19">
        <v>5</v>
      </c>
      <c r="S21" s="19">
        <v>5</v>
      </c>
      <c r="T21" s="19">
        <v>5</v>
      </c>
      <c r="U21" s="19">
        <v>5</v>
      </c>
      <c r="V21" s="19">
        <v>5</v>
      </c>
      <c r="W21" s="19">
        <v>5</v>
      </c>
      <c r="X21" s="19">
        <v>5</v>
      </c>
      <c r="Y21" s="19">
        <v>5</v>
      </c>
      <c r="Z21" s="19">
        <v>5</v>
      </c>
      <c r="AA21" s="19">
        <v>5</v>
      </c>
      <c r="AB21" s="19">
        <v>5</v>
      </c>
      <c r="AC21" s="19">
        <v>5</v>
      </c>
      <c r="AD21" s="217">
        <f t="shared" ref="AD21:AD27" si="6">SUM(C21:AC21)/27</f>
        <v>4.9259259259259256</v>
      </c>
      <c r="AE21" s="110">
        <v>5</v>
      </c>
      <c r="AF21" s="75">
        <v>5</v>
      </c>
      <c r="AG21" s="75">
        <v>5</v>
      </c>
      <c r="AH21" s="75">
        <v>5</v>
      </c>
      <c r="AI21" s="19">
        <v>4</v>
      </c>
      <c r="AJ21" s="75">
        <v>5</v>
      </c>
      <c r="AK21" s="75">
        <v>4</v>
      </c>
      <c r="AL21" s="81">
        <v>4</v>
      </c>
      <c r="AM21" s="75">
        <v>5</v>
      </c>
      <c r="AN21" s="75">
        <v>5</v>
      </c>
      <c r="AO21" s="19">
        <v>5</v>
      </c>
      <c r="AP21" s="19">
        <v>5</v>
      </c>
      <c r="AQ21" s="19">
        <v>5</v>
      </c>
      <c r="AR21" s="19">
        <v>5</v>
      </c>
      <c r="AS21" s="19">
        <v>5</v>
      </c>
      <c r="AT21" s="19">
        <v>5</v>
      </c>
      <c r="AU21" s="36">
        <v>5</v>
      </c>
      <c r="AV21" s="36">
        <v>5</v>
      </c>
      <c r="AW21" s="42">
        <v>5</v>
      </c>
      <c r="AX21" s="36">
        <v>5</v>
      </c>
      <c r="AY21" s="36">
        <v>5</v>
      </c>
      <c r="AZ21" s="36">
        <v>5</v>
      </c>
      <c r="BA21" s="19">
        <v>5</v>
      </c>
      <c r="BB21" s="19">
        <v>5</v>
      </c>
      <c r="BC21" s="19">
        <v>5</v>
      </c>
      <c r="BD21" s="19">
        <v>5</v>
      </c>
      <c r="BE21" s="19">
        <v>5</v>
      </c>
      <c r="BF21" s="19">
        <v>4</v>
      </c>
      <c r="BG21" s="19">
        <v>5</v>
      </c>
      <c r="BH21" s="19">
        <v>5</v>
      </c>
      <c r="BI21" s="19">
        <v>5</v>
      </c>
      <c r="BJ21" s="19">
        <v>5</v>
      </c>
      <c r="BK21" s="102">
        <v>5</v>
      </c>
      <c r="BL21" s="102">
        <v>5</v>
      </c>
      <c r="BM21" s="102">
        <v>5</v>
      </c>
      <c r="BN21" s="102">
        <v>5</v>
      </c>
      <c r="BO21" s="36">
        <v>4</v>
      </c>
      <c r="BP21" s="102">
        <v>5</v>
      </c>
      <c r="BQ21" s="102">
        <v>5</v>
      </c>
      <c r="BR21" s="102">
        <v>5</v>
      </c>
      <c r="BS21" s="217">
        <f t="shared" si="1"/>
        <v>4.875</v>
      </c>
      <c r="BT21" s="258">
        <f>(AD21+BS21)/2</f>
        <v>4.9004629629629628</v>
      </c>
      <c r="BU21" s="258">
        <f t="shared" si="3"/>
        <v>98.009259259259267</v>
      </c>
    </row>
    <row r="22" spans="1:75" ht="24" x14ac:dyDescent="0.35">
      <c r="A22" s="31">
        <v>9</v>
      </c>
      <c r="B22" s="24" t="s">
        <v>170</v>
      </c>
      <c r="C22" s="93">
        <v>5</v>
      </c>
      <c r="D22" s="93">
        <v>4</v>
      </c>
      <c r="E22" s="93">
        <v>5</v>
      </c>
      <c r="F22" s="93">
        <v>5</v>
      </c>
      <c r="G22" s="19">
        <v>5</v>
      </c>
      <c r="H22" s="19">
        <v>5</v>
      </c>
      <c r="I22" s="81">
        <v>5</v>
      </c>
      <c r="J22" s="81">
        <v>5</v>
      </c>
      <c r="K22" s="75">
        <v>5</v>
      </c>
      <c r="L22" s="27">
        <v>5</v>
      </c>
      <c r="M22" s="19">
        <v>5</v>
      </c>
      <c r="N22" s="19">
        <v>5</v>
      </c>
      <c r="O22" s="19">
        <v>5</v>
      </c>
      <c r="P22" s="19">
        <v>5</v>
      </c>
      <c r="Q22" s="19">
        <v>5</v>
      </c>
      <c r="R22" s="19">
        <v>5</v>
      </c>
      <c r="S22" s="19">
        <v>5</v>
      </c>
      <c r="T22" s="19">
        <v>5</v>
      </c>
      <c r="U22" s="19">
        <v>5</v>
      </c>
      <c r="V22" s="19">
        <v>5</v>
      </c>
      <c r="W22" s="19">
        <v>5</v>
      </c>
      <c r="X22" s="19">
        <v>5</v>
      </c>
      <c r="Y22" s="19">
        <v>5</v>
      </c>
      <c r="Z22" s="19">
        <v>5</v>
      </c>
      <c r="AA22" s="19">
        <v>5</v>
      </c>
      <c r="AB22" s="19">
        <v>5</v>
      </c>
      <c r="AC22" s="19">
        <v>5</v>
      </c>
      <c r="AD22" s="217">
        <f t="shared" si="6"/>
        <v>4.9629629629629628</v>
      </c>
      <c r="AE22" s="110">
        <v>5</v>
      </c>
      <c r="AF22" s="75">
        <v>5</v>
      </c>
      <c r="AG22" s="75">
        <v>5</v>
      </c>
      <c r="AH22" s="75">
        <v>5</v>
      </c>
      <c r="AI22" s="19">
        <v>4</v>
      </c>
      <c r="AJ22" s="75">
        <v>5</v>
      </c>
      <c r="AK22" s="75">
        <v>4</v>
      </c>
      <c r="AL22" s="81">
        <v>4</v>
      </c>
      <c r="AM22" s="75">
        <v>5</v>
      </c>
      <c r="AN22" s="75">
        <v>5</v>
      </c>
      <c r="AO22" s="19">
        <v>4</v>
      </c>
      <c r="AP22" s="19">
        <v>4</v>
      </c>
      <c r="AQ22" s="19">
        <v>5</v>
      </c>
      <c r="AR22" s="19">
        <v>5</v>
      </c>
      <c r="AS22" s="19">
        <v>5</v>
      </c>
      <c r="AT22" s="19">
        <v>5</v>
      </c>
      <c r="AU22" s="19">
        <v>5</v>
      </c>
      <c r="AV22" s="19">
        <v>5</v>
      </c>
      <c r="AW22" s="29">
        <v>5</v>
      </c>
      <c r="AX22" s="19">
        <v>5</v>
      </c>
      <c r="AY22" s="19">
        <v>5</v>
      </c>
      <c r="AZ22" s="19">
        <v>5</v>
      </c>
      <c r="BA22" s="19">
        <v>5</v>
      </c>
      <c r="BB22" s="19">
        <v>5</v>
      </c>
      <c r="BC22" s="19">
        <v>5</v>
      </c>
      <c r="BD22" s="19">
        <v>5</v>
      </c>
      <c r="BE22" s="19">
        <v>5</v>
      </c>
      <c r="BF22" s="19">
        <v>5</v>
      </c>
      <c r="BG22" s="19">
        <v>5</v>
      </c>
      <c r="BH22" s="19">
        <v>5</v>
      </c>
      <c r="BI22" s="19">
        <v>5</v>
      </c>
      <c r="BJ22" s="19">
        <v>5</v>
      </c>
      <c r="BK22" s="103">
        <v>5</v>
      </c>
      <c r="BL22" s="103">
        <v>5</v>
      </c>
      <c r="BM22" s="103">
        <v>5</v>
      </c>
      <c r="BN22" s="103">
        <v>5</v>
      </c>
      <c r="BO22" s="103">
        <v>5</v>
      </c>
      <c r="BP22" s="103">
        <v>5</v>
      </c>
      <c r="BQ22" s="103">
        <v>5</v>
      </c>
      <c r="BR22" s="103">
        <v>5</v>
      </c>
      <c r="BS22" s="217">
        <f t="shared" si="1"/>
        <v>4.875</v>
      </c>
      <c r="BT22" s="258">
        <f t="shared" ref="BT22:BT39" si="7">(AD22+BS22)/2</f>
        <v>4.918981481481481</v>
      </c>
      <c r="BU22" s="258">
        <f t="shared" si="3"/>
        <v>98.379629629629619</v>
      </c>
    </row>
    <row r="23" spans="1:75" ht="24" x14ac:dyDescent="0.35">
      <c r="A23" s="31">
        <v>10</v>
      </c>
      <c r="B23" s="24" t="s">
        <v>171</v>
      </c>
      <c r="C23" s="93">
        <v>5</v>
      </c>
      <c r="D23" s="93">
        <v>4</v>
      </c>
      <c r="E23" s="93">
        <v>5</v>
      </c>
      <c r="F23" s="93">
        <v>5</v>
      </c>
      <c r="G23" s="19">
        <v>5</v>
      </c>
      <c r="H23" s="19">
        <v>5</v>
      </c>
      <c r="I23" s="81">
        <v>5</v>
      </c>
      <c r="J23" s="81">
        <v>5</v>
      </c>
      <c r="K23" s="75">
        <v>5</v>
      </c>
      <c r="L23" s="27">
        <v>5</v>
      </c>
      <c r="M23" s="19">
        <v>5</v>
      </c>
      <c r="N23" s="19">
        <v>5</v>
      </c>
      <c r="O23" s="19">
        <v>5</v>
      </c>
      <c r="P23" s="19">
        <v>5</v>
      </c>
      <c r="Q23" s="19">
        <v>5</v>
      </c>
      <c r="R23" s="19">
        <v>5</v>
      </c>
      <c r="S23" s="19">
        <v>5</v>
      </c>
      <c r="T23" s="19">
        <v>5</v>
      </c>
      <c r="U23" s="19">
        <v>5</v>
      </c>
      <c r="V23" s="19">
        <v>5</v>
      </c>
      <c r="W23" s="19">
        <v>5</v>
      </c>
      <c r="X23" s="19">
        <v>5</v>
      </c>
      <c r="Y23" s="19">
        <v>5</v>
      </c>
      <c r="Z23" s="19">
        <v>5</v>
      </c>
      <c r="AA23" s="19">
        <v>5</v>
      </c>
      <c r="AB23" s="19">
        <v>5</v>
      </c>
      <c r="AC23" s="19">
        <v>5</v>
      </c>
      <c r="AD23" s="217">
        <f t="shared" si="6"/>
        <v>4.9629629629629628</v>
      </c>
      <c r="AE23" s="110">
        <v>5</v>
      </c>
      <c r="AF23" s="75">
        <v>5</v>
      </c>
      <c r="AG23" s="75">
        <v>5</v>
      </c>
      <c r="AH23" s="75">
        <v>5</v>
      </c>
      <c r="AI23" s="19">
        <v>4</v>
      </c>
      <c r="AJ23" s="75">
        <v>5</v>
      </c>
      <c r="AK23" s="75">
        <v>4</v>
      </c>
      <c r="AL23" s="81">
        <v>4</v>
      </c>
      <c r="AM23" s="75">
        <v>5</v>
      </c>
      <c r="AN23" s="75">
        <v>5</v>
      </c>
      <c r="AO23" s="19">
        <v>5</v>
      </c>
      <c r="AP23" s="19">
        <v>5</v>
      </c>
      <c r="AQ23" s="19">
        <v>5</v>
      </c>
      <c r="AR23" s="19">
        <v>5</v>
      </c>
      <c r="AS23" s="19">
        <v>5</v>
      </c>
      <c r="AT23" s="19">
        <v>5</v>
      </c>
      <c r="AU23" s="19">
        <v>5</v>
      </c>
      <c r="AV23" s="19">
        <v>5</v>
      </c>
      <c r="AW23" s="29">
        <v>5</v>
      </c>
      <c r="AX23" s="19">
        <v>5</v>
      </c>
      <c r="AY23" s="19">
        <v>5</v>
      </c>
      <c r="AZ23" s="19">
        <v>5</v>
      </c>
      <c r="BA23" s="19">
        <v>5</v>
      </c>
      <c r="BB23" s="19">
        <v>5</v>
      </c>
      <c r="BC23" s="19">
        <v>5</v>
      </c>
      <c r="BD23" s="19">
        <v>5</v>
      </c>
      <c r="BE23" s="19">
        <v>5</v>
      </c>
      <c r="BF23" s="19">
        <v>5</v>
      </c>
      <c r="BG23" s="19">
        <v>5</v>
      </c>
      <c r="BH23" s="19">
        <v>5</v>
      </c>
      <c r="BI23" s="19">
        <v>5</v>
      </c>
      <c r="BJ23" s="19">
        <v>5</v>
      </c>
      <c r="BK23" s="103">
        <v>5</v>
      </c>
      <c r="BL23" s="103">
        <v>5</v>
      </c>
      <c r="BM23" s="103">
        <v>5</v>
      </c>
      <c r="BN23" s="103">
        <v>5</v>
      </c>
      <c r="BO23" s="103">
        <v>5</v>
      </c>
      <c r="BP23" s="103">
        <v>5</v>
      </c>
      <c r="BQ23" s="103">
        <v>5</v>
      </c>
      <c r="BR23" s="103">
        <v>5</v>
      </c>
      <c r="BS23" s="217">
        <f t="shared" si="1"/>
        <v>4.9249999999999998</v>
      </c>
      <c r="BT23" s="258">
        <f t="shared" si="7"/>
        <v>4.9439814814814813</v>
      </c>
      <c r="BU23" s="258">
        <f t="shared" si="3"/>
        <v>98.879629629629633</v>
      </c>
    </row>
    <row r="24" spans="1:75" ht="24" x14ac:dyDescent="0.35">
      <c r="A24" s="31">
        <v>11</v>
      </c>
      <c r="B24" s="24" t="s">
        <v>172</v>
      </c>
      <c r="C24" s="93">
        <v>4</v>
      </c>
      <c r="D24" s="93">
        <v>4</v>
      </c>
      <c r="E24" s="93">
        <v>4</v>
      </c>
      <c r="F24" s="93">
        <v>5</v>
      </c>
      <c r="G24" s="19">
        <v>4</v>
      </c>
      <c r="H24" s="19">
        <v>5</v>
      </c>
      <c r="I24" s="81">
        <v>5</v>
      </c>
      <c r="J24" s="81">
        <v>5</v>
      </c>
      <c r="K24" s="75">
        <v>5</v>
      </c>
      <c r="L24" s="27">
        <v>5</v>
      </c>
      <c r="M24" s="19">
        <v>5</v>
      </c>
      <c r="N24" s="19">
        <v>5</v>
      </c>
      <c r="O24" s="19">
        <v>5</v>
      </c>
      <c r="P24" s="19">
        <v>4</v>
      </c>
      <c r="Q24" s="19">
        <v>5</v>
      </c>
      <c r="R24" s="19">
        <v>5</v>
      </c>
      <c r="S24" s="19">
        <v>5</v>
      </c>
      <c r="T24" s="19">
        <v>5</v>
      </c>
      <c r="U24" s="19">
        <v>5</v>
      </c>
      <c r="V24" s="19">
        <v>5</v>
      </c>
      <c r="W24" s="19">
        <v>4</v>
      </c>
      <c r="X24" s="19">
        <v>5</v>
      </c>
      <c r="Y24" s="19">
        <v>5</v>
      </c>
      <c r="Z24" s="19">
        <v>5</v>
      </c>
      <c r="AA24" s="19">
        <v>5</v>
      </c>
      <c r="AB24" s="19">
        <v>5</v>
      </c>
      <c r="AC24" s="19">
        <v>5</v>
      </c>
      <c r="AD24" s="217">
        <f t="shared" si="6"/>
        <v>4.7777777777777777</v>
      </c>
      <c r="AE24" s="110">
        <v>5</v>
      </c>
      <c r="AF24" s="75">
        <v>5</v>
      </c>
      <c r="AG24" s="75">
        <v>5</v>
      </c>
      <c r="AH24" s="75">
        <v>5</v>
      </c>
      <c r="AI24" s="75">
        <v>5</v>
      </c>
      <c r="AJ24" s="75">
        <v>5</v>
      </c>
      <c r="AK24" s="75">
        <v>5</v>
      </c>
      <c r="AL24" s="81">
        <v>4</v>
      </c>
      <c r="AM24" s="75">
        <v>5</v>
      </c>
      <c r="AN24" s="75">
        <v>5</v>
      </c>
      <c r="AO24" s="19">
        <v>4</v>
      </c>
      <c r="AP24" s="19">
        <v>4</v>
      </c>
      <c r="AQ24" s="19">
        <v>5</v>
      </c>
      <c r="AR24" s="19">
        <v>5</v>
      </c>
      <c r="AS24" s="19">
        <v>4</v>
      </c>
      <c r="AT24" s="19">
        <v>4</v>
      </c>
      <c r="AU24" s="19">
        <v>5</v>
      </c>
      <c r="AV24" s="19">
        <v>5</v>
      </c>
      <c r="AW24" s="29">
        <v>5</v>
      </c>
      <c r="AX24" s="19">
        <v>5</v>
      </c>
      <c r="AY24" s="19">
        <v>5</v>
      </c>
      <c r="AZ24" s="19">
        <v>5</v>
      </c>
      <c r="BA24" s="19">
        <v>5</v>
      </c>
      <c r="BB24" s="19">
        <v>5</v>
      </c>
      <c r="BC24" s="19">
        <v>5</v>
      </c>
      <c r="BD24" s="19">
        <v>5</v>
      </c>
      <c r="BE24" s="19">
        <v>5</v>
      </c>
      <c r="BF24" s="19">
        <v>5</v>
      </c>
      <c r="BG24" s="19">
        <v>5</v>
      </c>
      <c r="BH24" s="19">
        <v>5</v>
      </c>
      <c r="BI24" s="19">
        <v>5</v>
      </c>
      <c r="BJ24" s="19">
        <v>5</v>
      </c>
      <c r="BK24" s="103">
        <v>5</v>
      </c>
      <c r="BL24" s="103">
        <v>5</v>
      </c>
      <c r="BM24" s="103">
        <v>5</v>
      </c>
      <c r="BN24" s="103">
        <v>5</v>
      </c>
      <c r="BO24" s="103">
        <v>5</v>
      </c>
      <c r="BP24" s="103">
        <v>5</v>
      </c>
      <c r="BQ24" s="103">
        <v>5</v>
      </c>
      <c r="BR24" s="103">
        <v>5</v>
      </c>
      <c r="BS24" s="217">
        <f t="shared" si="1"/>
        <v>4.875</v>
      </c>
      <c r="BT24" s="258">
        <f t="shared" si="7"/>
        <v>4.8263888888888893</v>
      </c>
      <c r="BU24" s="258">
        <f t="shared" si="3"/>
        <v>96.527777777777786</v>
      </c>
    </row>
    <row r="25" spans="1:75" x14ac:dyDescent="0.35">
      <c r="A25" s="31">
        <v>12</v>
      </c>
      <c r="B25" s="23" t="s">
        <v>173</v>
      </c>
      <c r="C25" s="93">
        <v>4</v>
      </c>
      <c r="D25" s="93">
        <v>4</v>
      </c>
      <c r="E25" s="93">
        <v>4</v>
      </c>
      <c r="F25" s="93">
        <v>5</v>
      </c>
      <c r="G25" s="19">
        <v>4</v>
      </c>
      <c r="H25" s="19">
        <v>5</v>
      </c>
      <c r="I25" s="81">
        <v>5</v>
      </c>
      <c r="J25" s="81">
        <v>5</v>
      </c>
      <c r="K25" s="75">
        <v>5</v>
      </c>
      <c r="L25" s="27">
        <v>5</v>
      </c>
      <c r="M25" s="19">
        <v>5</v>
      </c>
      <c r="N25" s="19">
        <v>5</v>
      </c>
      <c r="O25" s="19">
        <v>5</v>
      </c>
      <c r="P25" s="19">
        <v>4</v>
      </c>
      <c r="Q25" s="19">
        <v>5</v>
      </c>
      <c r="R25" s="19">
        <v>5</v>
      </c>
      <c r="S25" s="19">
        <v>5</v>
      </c>
      <c r="T25" s="19">
        <v>5</v>
      </c>
      <c r="U25" s="19">
        <v>5</v>
      </c>
      <c r="V25" s="19">
        <v>5</v>
      </c>
      <c r="W25" s="19">
        <v>4</v>
      </c>
      <c r="X25" s="19">
        <v>5</v>
      </c>
      <c r="Y25" s="19">
        <v>5</v>
      </c>
      <c r="Z25" s="19">
        <v>5</v>
      </c>
      <c r="AA25" s="19">
        <v>5</v>
      </c>
      <c r="AB25" s="19">
        <v>5</v>
      </c>
      <c r="AC25" s="19">
        <v>5</v>
      </c>
      <c r="AD25" s="217">
        <f t="shared" si="6"/>
        <v>4.7777777777777777</v>
      </c>
      <c r="AE25" s="110">
        <v>5</v>
      </c>
      <c r="AF25" s="75">
        <v>5</v>
      </c>
      <c r="AG25" s="75">
        <v>5</v>
      </c>
      <c r="AH25" s="75">
        <v>5</v>
      </c>
      <c r="AI25" s="19">
        <v>4</v>
      </c>
      <c r="AJ25" s="75">
        <v>5</v>
      </c>
      <c r="AK25" s="75">
        <v>4</v>
      </c>
      <c r="AL25" s="81">
        <v>4</v>
      </c>
      <c r="AM25" s="75">
        <v>5</v>
      </c>
      <c r="AN25" s="75">
        <v>5</v>
      </c>
      <c r="AO25" s="19">
        <v>4</v>
      </c>
      <c r="AP25" s="19">
        <v>4</v>
      </c>
      <c r="AQ25" s="19">
        <v>5</v>
      </c>
      <c r="AR25" s="19">
        <v>5</v>
      </c>
      <c r="AS25" s="19">
        <v>4</v>
      </c>
      <c r="AT25" s="19">
        <v>4</v>
      </c>
      <c r="AU25" s="19">
        <v>5</v>
      </c>
      <c r="AV25" s="19">
        <v>5</v>
      </c>
      <c r="AW25" s="29">
        <v>5</v>
      </c>
      <c r="AX25" s="19">
        <v>5</v>
      </c>
      <c r="AY25" s="19">
        <v>4</v>
      </c>
      <c r="AZ25" s="19">
        <v>5</v>
      </c>
      <c r="BA25" s="19">
        <v>5</v>
      </c>
      <c r="BB25" s="19">
        <v>5</v>
      </c>
      <c r="BC25" s="19">
        <v>5</v>
      </c>
      <c r="BD25" s="19">
        <v>5</v>
      </c>
      <c r="BE25" s="19">
        <v>5</v>
      </c>
      <c r="BF25" s="19">
        <v>5</v>
      </c>
      <c r="BG25" s="19">
        <v>5</v>
      </c>
      <c r="BH25" s="19">
        <v>5</v>
      </c>
      <c r="BI25" s="19">
        <v>5</v>
      </c>
      <c r="BJ25" s="19">
        <v>5</v>
      </c>
      <c r="BK25" s="103">
        <v>5</v>
      </c>
      <c r="BL25" s="103">
        <v>5</v>
      </c>
      <c r="BM25" s="103">
        <v>5</v>
      </c>
      <c r="BN25" s="103">
        <v>5</v>
      </c>
      <c r="BO25" s="103">
        <v>5</v>
      </c>
      <c r="BP25" s="103">
        <v>5</v>
      </c>
      <c r="BQ25" s="103">
        <v>5</v>
      </c>
      <c r="BR25" s="103">
        <v>5</v>
      </c>
      <c r="BS25" s="217">
        <f t="shared" si="1"/>
        <v>4.8</v>
      </c>
      <c r="BT25" s="258">
        <f t="shared" si="7"/>
        <v>4.7888888888888888</v>
      </c>
      <c r="BU25" s="258">
        <f t="shared" si="3"/>
        <v>95.777777777777771</v>
      </c>
    </row>
    <row r="26" spans="1:75" ht="24" x14ac:dyDescent="0.35">
      <c r="A26" s="31">
        <v>13</v>
      </c>
      <c r="B26" s="24" t="s">
        <v>174</v>
      </c>
      <c r="C26" s="93">
        <v>4</v>
      </c>
      <c r="D26" s="93">
        <v>4</v>
      </c>
      <c r="E26" s="93">
        <v>4</v>
      </c>
      <c r="F26" s="93">
        <v>5</v>
      </c>
      <c r="G26" s="19">
        <v>4</v>
      </c>
      <c r="H26" s="19">
        <v>5</v>
      </c>
      <c r="I26" s="81">
        <v>5</v>
      </c>
      <c r="J26" s="81">
        <v>5</v>
      </c>
      <c r="K26" s="75">
        <v>5</v>
      </c>
      <c r="L26" s="27">
        <v>5</v>
      </c>
      <c r="M26" s="19">
        <v>5</v>
      </c>
      <c r="N26" s="19">
        <v>5</v>
      </c>
      <c r="O26" s="19">
        <v>5</v>
      </c>
      <c r="P26" s="39">
        <v>5</v>
      </c>
      <c r="Q26" s="19">
        <v>5</v>
      </c>
      <c r="R26" s="19">
        <v>5</v>
      </c>
      <c r="S26" s="19">
        <v>5</v>
      </c>
      <c r="T26" s="19">
        <v>4</v>
      </c>
      <c r="U26" s="19">
        <v>4</v>
      </c>
      <c r="V26" s="19">
        <v>5</v>
      </c>
      <c r="W26" s="19">
        <v>5</v>
      </c>
      <c r="X26" s="19">
        <v>5</v>
      </c>
      <c r="Y26" s="19">
        <v>5</v>
      </c>
      <c r="Z26" s="19">
        <v>5</v>
      </c>
      <c r="AA26" s="19">
        <v>4</v>
      </c>
      <c r="AB26" s="19">
        <v>4</v>
      </c>
      <c r="AC26" s="19">
        <v>5</v>
      </c>
      <c r="AD26" s="217">
        <f t="shared" si="6"/>
        <v>4.7037037037037033</v>
      </c>
      <c r="AE26" s="110">
        <v>5</v>
      </c>
      <c r="AF26" s="75">
        <v>5</v>
      </c>
      <c r="AG26" s="75">
        <v>5</v>
      </c>
      <c r="AH26" s="75">
        <v>5</v>
      </c>
      <c r="AI26" s="19">
        <v>4</v>
      </c>
      <c r="AJ26" s="75">
        <v>5</v>
      </c>
      <c r="AK26" s="75">
        <v>4</v>
      </c>
      <c r="AL26" s="81">
        <v>4</v>
      </c>
      <c r="AM26" s="75">
        <v>5</v>
      </c>
      <c r="AN26" s="75">
        <v>5</v>
      </c>
      <c r="AO26" s="19">
        <v>4</v>
      </c>
      <c r="AP26" s="19">
        <v>4</v>
      </c>
      <c r="AQ26" s="19">
        <v>5</v>
      </c>
      <c r="AR26" s="19">
        <v>5</v>
      </c>
      <c r="AS26" s="19">
        <v>5</v>
      </c>
      <c r="AT26" s="39">
        <v>5</v>
      </c>
      <c r="AU26" s="19">
        <v>5</v>
      </c>
      <c r="AV26" s="19">
        <v>5</v>
      </c>
      <c r="AW26" s="19">
        <v>5</v>
      </c>
      <c r="AX26" s="19">
        <v>5</v>
      </c>
      <c r="AY26" s="19">
        <v>5</v>
      </c>
      <c r="AZ26" s="19">
        <v>5</v>
      </c>
      <c r="BA26" s="19">
        <v>5</v>
      </c>
      <c r="BB26" s="19">
        <v>5</v>
      </c>
      <c r="BC26" s="19">
        <v>5</v>
      </c>
      <c r="BD26" s="19">
        <v>5</v>
      </c>
      <c r="BE26" s="19">
        <v>5</v>
      </c>
      <c r="BF26" s="19">
        <v>5</v>
      </c>
      <c r="BG26" s="19">
        <v>5</v>
      </c>
      <c r="BH26" s="19">
        <v>5</v>
      </c>
      <c r="BI26" s="19">
        <v>5</v>
      </c>
      <c r="BJ26" s="19">
        <v>5</v>
      </c>
      <c r="BK26" s="103">
        <v>5</v>
      </c>
      <c r="BL26" s="103">
        <v>5</v>
      </c>
      <c r="BM26" s="103">
        <v>5</v>
      </c>
      <c r="BN26" s="103">
        <v>5</v>
      </c>
      <c r="BO26" s="103">
        <v>5</v>
      </c>
      <c r="BP26" s="103">
        <v>5</v>
      </c>
      <c r="BQ26" s="103">
        <v>5</v>
      </c>
      <c r="BR26" s="103">
        <v>5</v>
      </c>
      <c r="BS26" s="217">
        <f t="shared" si="1"/>
        <v>4.875</v>
      </c>
      <c r="BT26" s="258">
        <f t="shared" si="7"/>
        <v>4.7893518518518512</v>
      </c>
      <c r="BU26" s="258">
        <f t="shared" si="3"/>
        <v>95.787037037037024</v>
      </c>
    </row>
    <row r="27" spans="1:75" ht="35.5" x14ac:dyDescent="0.35">
      <c r="A27" s="31">
        <v>14</v>
      </c>
      <c r="B27" s="24" t="s">
        <v>175</v>
      </c>
      <c r="C27" s="93">
        <v>4</v>
      </c>
      <c r="D27" s="93">
        <v>4</v>
      </c>
      <c r="E27" s="93">
        <v>4</v>
      </c>
      <c r="F27" s="93">
        <v>5</v>
      </c>
      <c r="G27" s="19">
        <v>4</v>
      </c>
      <c r="H27" s="19">
        <v>4</v>
      </c>
      <c r="I27" s="81">
        <v>5</v>
      </c>
      <c r="J27" s="81">
        <v>4</v>
      </c>
      <c r="K27" s="75">
        <v>5</v>
      </c>
      <c r="L27" s="40">
        <v>5</v>
      </c>
      <c r="M27" s="38">
        <v>5</v>
      </c>
      <c r="N27" s="38">
        <v>5</v>
      </c>
      <c r="O27" s="19">
        <v>5</v>
      </c>
      <c r="P27" s="19">
        <v>5</v>
      </c>
      <c r="Q27" s="19">
        <v>5</v>
      </c>
      <c r="R27" s="19">
        <v>5</v>
      </c>
      <c r="S27" s="19">
        <v>5</v>
      </c>
      <c r="T27" s="19">
        <v>5</v>
      </c>
      <c r="U27" s="19">
        <v>5</v>
      </c>
      <c r="V27" s="19">
        <v>5</v>
      </c>
      <c r="W27" s="19">
        <v>5</v>
      </c>
      <c r="X27" s="19">
        <v>5</v>
      </c>
      <c r="Y27" s="19">
        <v>5</v>
      </c>
      <c r="Z27" s="19">
        <v>5</v>
      </c>
      <c r="AA27" s="19">
        <v>5</v>
      </c>
      <c r="AB27" s="19">
        <v>5</v>
      </c>
      <c r="AC27" s="19">
        <v>5</v>
      </c>
      <c r="AD27" s="217">
        <f t="shared" si="6"/>
        <v>4.7777777777777777</v>
      </c>
      <c r="AE27" s="110">
        <v>5</v>
      </c>
      <c r="AF27" s="75">
        <v>5</v>
      </c>
      <c r="AG27" s="75">
        <v>5</v>
      </c>
      <c r="AH27" s="75">
        <v>5</v>
      </c>
      <c r="AI27" s="19">
        <v>4</v>
      </c>
      <c r="AJ27" s="75">
        <v>5</v>
      </c>
      <c r="AK27" s="75">
        <v>4</v>
      </c>
      <c r="AL27" s="81">
        <v>4</v>
      </c>
      <c r="AM27" s="75">
        <v>5</v>
      </c>
      <c r="AN27" s="75">
        <v>5</v>
      </c>
      <c r="AO27" s="19">
        <v>5</v>
      </c>
      <c r="AP27" s="19">
        <v>5</v>
      </c>
      <c r="AQ27" s="19">
        <v>5</v>
      </c>
      <c r="AR27" s="19">
        <v>5</v>
      </c>
      <c r="AS27" s="19">
        <v>5</v>
      </c>
      <c r="AT27" s="19">
        <v>5</v>
      </c>
      <c r="AU27" s="38">
        <v>5</v>
      </c>
      <c r="AV27" s="38">
        <v>5</v>
      </c>
      <c r="AW27" s="38">
        <v>5</v>
      </c>
      <c r="AX27" s="38">
        <v>5</v>
      </c>
      <c r="AY27" s="38">
        <v>5</v>
      </c>
      <c r="AZ27" s="38">
        <v>5</v>
      </c>
      <c r="BA27" s="19">
        <v>5</v>
      </c>
      <c r="BB27" s="19">
        <v>5</v>
      </c>
      <c r="BC27" s="19">
        <v>5</v>
      </c>
      <c r="BD27" s="19">
        <v>5</v>
      </c>
      <c r="BE27" s="19">
        <v>5</v>
      </c>
      <c r="BF27" s="19">
        <v>5</v>
      </c>
      <c r="BG27" s="19">
        <v>5</v>
      </c>
      <c r="BH27" s="19">
        <v>5</v>
      </c>
      <c r="BI27" s="19">
        <v>5</v>
      </c>
      <c r="BJ27" s="19">
        <v>5</v>
      </c>
      <c r="BK27" s="103">
        <v>5</v>
      </c>
      <c r="BL27" s="103">
        <v>5</v>
      </c>
      <c r="BM27" s="103">
        <v>5</v>
      </c>
      <c r="BN27" s="103">
        <v>5</v>
      </c>
      <c r="BO27" s="103">
        <v>5</v>
      </c>
      <c r="BP27" s="103">
        <v>5</v>
      </c>
      <c r="BQ27" s="103">
        <v>5</v>
      </c>
      <c r="BR27" s="103">
        <v>5</v>
      </c>
      <c r="BS27" s="217">
        <f t="shared" si="1"/>
        <v>4.9249999999999998</v>
      </c>
      <c r="BT27" s="258">
        <f t="shared" si="7"/>
        <v>4.8513888888888888</v>
      </c>
      <c r="BU27" s="258">
        <f t="shared" si="3"/>
        <v>97.027777777777771</v>
      </c>
    </row>
    <row r="28" spans="1:75" x14ac:dyDescent="0.35">
      <c r="A28" s="263"/>
      <c r="B28" s="268" t="s">
        <v>372</v>
      </c>
      <c r="C28" s="217">
        <f>SUM(C21:C27)/7</f>
        <v>4.2857142857142856</v>
      </c>
      <c r="D28" s="217">
        <f t="shared" ref="D28:BO28" si="8">SUM(D21:D27)/7</f>
        <v>4</v>
      </c>
      <c r="E28" s="217">
        <f t="shared" si="8"/>
        <v>4.4285714285714288</v>
      </c>
      <c r="F28" s="217">
        <f t="shared" si="8"/>
        <v>5</v>
      </c>
      <c r="G28" s="217">
        <f t="shared" si="8"/>
        <v>4.4285714285714288</v>
      </c>
      <c r="H28" s="217">
        <f t="shared" si="8"/>
        <v>4.8571428571428568</v>
      </c>
      <c r="I28" s="217">
        <f t="shared" si="8"/>
        <v>5</v>
      </c>
      <c r="J28" s="217">
        <f t="shared" si="8"/>
        <v>4.8571428571428568</v>
      </c>
      <c r="K28" s="217">
        <f t="shared" si="8"/>
        <v>5</v>
      </c>
      <c r="L28" s="217">
        <f t="shared" si="8"/>
        <v>5</v>
      </c>
      <c r="M28" s="217">
        <f t="shared" si="8"/>
        <v>5</v>
      </c>
      <c r="N28" s="217">
        <f t="shared" si="8"/>
        <v>5</v>
      </c>
      <c r="O28" s="217">
        <f t="shared" si="8"/>
        <v>5</v>
      </c>
      <c r="P28" s="217">
        <f t="shared" si="8"/>
        <v>4.7142857142857144</v>
      </c>
      <c r="Q28" s="217">
        <f t="shared" si="8"/>
        <v>5</v>
      </c>
      <c r="R28" s="217">
        <f t="shared" si="8"/>
        <v>5</v>
      </c>
      <c r="S28" s="217">
        <f t="shared" si="8"/>
        <v>5</v>
      </c>
      <c r="T28" s="217">
        <f t="shared" si="8"/>
        <v>4.8571428571428568</v>
      </c>
      <c r="U28" s="217">
        <f t="shared" si="8"/>
        <v>4.8571428571428568</v>
      </c>
      <c r="V28" s="217">
        <f t="shared" si="8"/>
        <v>5</v>
      </c>
      <c r="W28" s="217">
        <f t="shared" si="8"/>
        <v>4.7142857142857144</v>
      </c>
      <c r="X28" s="217">
        <f t="shared" si="8"/>
        <v>5</v>
      </c>
      <c r="Y28" s="217">
        <f t="shared" si="8"/>
        <v>5</v>
      </c>
      <c r="Z28" s="217">
        <f t="shared" si="8"/>
        <v>5</v>
      </c>
      <c r="AA28" s="217">
        <f t="shared" si="8"/>
        <v>4.8571428571428568</v>
      </c>
      <c r="AB28" s="217">
        <f t="shared" si="8"/>
        <v>4.8571428571428568</v>
      </c>
      <c r="AC28" s="217">
        <f t="shared" si="8"/>
        <v>5</v>
      </c>
      <c r="AD28" s="217">
        <f t="shared" si="8"/>
        <v>4.8412698412698409</v>
      </c>
      <c r="AE28" s="217">
        <f t="shared" si="8"/>
        <v>5</v>
      </c>
      <c r="AF28" s="217">
        <f t="shared" si="8"/>
        <v>5</v>
      </c>
      <c r="AG28" s="217">
        <f t="shared" si="8"/>
        <v>5</v>
      </c>
      <c r="AH28" s="217">
        <f t="shared" si="8"/>
        <v>5</v>
      </c>
      <c r="AI28" s="217">
        <f t="shared" si="8"/>
        <v>4.1428571428571432</v>
      </c>
      <c r="AJ28" s="217">
        <f t="shared" si="8"/>
        <v>5</v>
      </c>
      <c r="AK28" s="217">
        <f t="shared" si="8"/>
        <v>4.1428571428571432</v>
      </c>
      <c r="AL28" s="217">
        <f t="shared" si="8"/>
        <v>4</v>
      </c>
      <c r="AM28" s="217">
        <f t="shared" si="8"/>
        <v>5</v>
      </c>
      <c r="AN28" s="217">
        <f t="shared" si="8"/>
        <v>5</v>
      </c>
      <c r="AO28" s="217">
        <f t="shared" si="8"/>
        <v>4.4285714285714288</v>
      </c>
      <c r="AP28" s="217">
        <f t="shared" si="8"/>
        <v>4.4285714285714288</v>
      </c>
      <c r="AQ28" s="217">
        <f t="shared" si="8"/>
        <v>5</v>
      </c>
      <c r="AR28" s="217">
        <f t="shared" si="8"/>
        <v>5</v>
      </c>
      <c r="AS28" s="217">
        <f t="shared" si="8"/>
        <v>4.7142857142857144</v>
      </c>
      <c r="AT28" s="217">
        <f t="shared" si="8"/>
        <v>4.7142857142857144</v>
      </c>
      <c r="AU28" s="217">
        <f t="shared" si="8"/>
        <v>5</v>
      </c>
      <c r="AV28" s="217">
        <f t="shared" si="8"/>
        <v>5</v>
      </c>
      <c r="AW28" s="217">
        <f t="shared" si="8"/>
        <v>5</v>
      </c>
      <c r="AX28" s="217">
        <f t="shared" si="8"/>
        <v>5</v>
      </c>
      <c r="AY28" s="217">
        <f t="shared" si="8"/>
        <v>4.8571428571428568</v>
      </c>
      <c r="AZ28" s="217">
        <f t="shared" si="8"/>
        <v>5</v>
      </c>
      <c r="BA28" s="217">
        <f t="shared" si="8"/>
        <v>5</v>
      </c>
      <c r="BB28" s="217">
        <f t="shared" si="8"/>
        <v>5</v>
      </c>
      <c r="BC28" s="217">
        <f t="shared" si="8"/>
        <v>5</v>
      </c>
      <c r="BD28" s="217">
        <f t="shared" si="8"/>
        <v>5</v>
      </c>
      <c r="BE28" s="217">
        <f t="shared" si="8"/>
        <v>5</v>
      </c>
      <c r="BF28" s="217">
        <f t="shared" si="8"/>
        <v>4.8571428571428568</v>
      </c>
      <c r="BG28" s="217">
        <f t="shared" si="8"/>
        <v>5</v>
      </c>
      <c r="BH28" s="217">
        <f t="shared" si="8"/>
        <v>5</v>
      </c>
      <c r="BI28" s="217">
        <f t="shared" si="8"/>
        <v>5</v>
      </c>
      <c r="BJ28" s="217">
        <f t="shared" si="8"/>
        <v>5</v>
      </c>
      <c r="BK28" s="217">
        <f t="shared" si="8"/>
        <v>5</v>
      </c>
      <c r="BL28" s="217">
        <f t="shared" si="8"/>
        <v>5</v>
      </c>
      <c r="BM28" s="217">
        <f t="shared" si="8"/>
        <v>5</v>
      </c>
      <c r="BN28" s="217">
        <f t="shared" si="8"/>
        <v>5</v>
      </c>
      <c r="BO28" s="217">
        <f t="shared" si="8"/>
        <v>4.8571428571428568</v>
      </c>
      <c r="BP28" s="217">
        <f t="shared" ref="BP28:BU28" si="9">SUM(BP21:BP27)/7</f>
        <v>5</v>
      </c>
      <c r="BQ28" s="217">
        <f t="shared" si="9"/>
        <v>5</v>
      </c>
      <c r="BR28" s="217">
        <f t="shared" si="9"/>
        <v>5</v>
      </c>
      <c r="BS28" s="217">
        <f t="shared" si="9"/>
        <v>4.8785714285714281</v>
      </c>
      <c r="BT28" s="258">
        <f t="shared" si="9"/>
        <v>4.859920634920635</v>
      </c>
      <c r="BU28" s="258">
        <f t="shared" si="9"/>
        <v>97.198412698412696</v>
      </c>
    </row>
    <row r="29" spans="1:75" x14ac:dyDescent="0.35">
      <c r="A29" s="47"/>
      <c r="B29" s="128" t="s">
        <v>176</v>
      </c>
      <c r="C29" s="83"/>
      <c r="D29" s="83"/>
      <c r="E29" s="83"/>
      <c r="F29" s="83"/>
      <c r="G29" s="28"/>
      <c r="H29" s="28"/>
      <c r="I29" s="1"/>
      <c r="J29" s="1"/>
      <c r="K29" s="1"/>
      <c r="L29" s="43"/>
      <c r="M29" s="44"/>
      <c r="N29" s="44"/>
      <c r="O29" s="45"/>
      <c r="P29" s="17"/>
      <c r="Q29" s="17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1"/>
      <c r="AF29" s="1"/>
      <c r="AG29" s="1"/>
      <c r="AH29" s="1"/>
      <c r="AI29" s="1"/>
      <c r="AJ29" s="83"/>
      <c r="AK29" s="1"/>
      <c r="AL29" s="80"/>
      <c r="AM29" s="1"/>
      <c r="AN29" s="1"/>
      <c r="AO29" s="1"/>
      <c r="AP29" s="1"/>
      <c r="AQ29" s="45"/>
      <c r="AR29" s="45"/>
      <c r="AS29" s="45"/>
      <c r="AT29" s="17"/>
      <c r="AU29" s="45"/>
      <c r="AV29" s="45"/>
      <c r="AW29" s="45"/>
      <c r="AX29" s="45"/>
      <c r="AY29" s="45"/>
      <c r="AZ29" s="44"/>
      <c r="BA29" s="45"/>
      <c r="BB29" s="45"/>
      <c r="BC29" s="45"/>
      <c r="BD29" s="45"/>
      <c r="BE29" s="45"/>
      <c r="BF29" s="45"/>
      <c r="BG29" s="45"/>
      <c r="BH29" s="45"/>
      <c r="BI29" s="28"/>
      <c r="BJ29" s="28"/>
      <c r="BK29" s="104"/>
      <c r="BL29" s="104"/>
      <c r="BM29" s="104"/>
      <c r="BN29" s="104"/>
      <c r="BO29" s="104"/>
      <c r="BP29" s="104"/>
      <c r="BQ29" s="104"/>
      <c r="BR29" s="104"/>
      <c r="BS29" s="104"/>
      <c r="BT29" s="115"/>
      <c r="BU29" s="130"/>
    </row>
    <row r="30" spans="1:75" x14ac:dyDescent="0.35">
      <c r="A30" s="31">
        <v>15</v>
      </c>
      <c r="B30" s="265" t="s">
        <v>177</v>
      </c>
      <c r="C30" s="93">
        <v>5</v>
      </c>
      <c r="D30" s="93">
        <v>4</v>
      </c>
      <c r="E30" s="93">
        <v>5</v>
      </c>
      <c r="F30" s="93">
        <v>5</v>
      </c>
      <c r="G30" s="93">
        <v>5</v>
      </c>
      <c r="H30" s="19">
        <v>5</v>
      </c>
      <c r="I30" s="81">
        <v>5</v>
      </c>
      <c r="J30" s="81">
        <v>5</v>
      </c>
      <c r="K30" s="75">
        <v>5</v>
      </c>
      <c r="L30" s="41">
        <v>5</v>
      </c>
      <c r="M30" s="36">
        <v>5</v>
      </c>
      <c r="N30" s="36">
        <v>5</v>
      </c>
      <c r="O30" s="19">
        <v>5</v>
      </c>
      <c r="P30" s="19">
        <v>5</v>
      </c>
      <c r="Q30" s="29">
        <v>5</v>
      </c>
      <c r="R30" s="19">
        <v>5</v>
      </c>
      <c r="S30" s="19">
        <v>5</v>
      </c>
      <c r="T30" s="19">
        <v>5</v>
      </c>
      <c r="U30" s="19">
        <v>5</v>
      </c>
      <c r="V30" s="19">
        <v>5</v>
      </c>
      <c r="W30" s="19">
        <v>5</v>
      </c>
      <c r="X30" s="19">
        <v>5</v>
      </c>
      <c r="Y30" s="19">
        <v>5</v>
      </c>
      <c r="Z30" s="19">
        <v>5</v>
      </c>
      <c r="AA30" s="19">
        <v>5</v>
      </c>
      <c r="AB30" s="19">
        <v>5</v>
      </c>
      <c r="AC30" s="19">
        <v>5</v>
      </c>
      <c r="AD30" s="217">
        <f>SUM(C30:AC30)/27</f>
        <v>4.9629629629629628</v>
      </c>
      <c r="AE30" s="110">
        <v>5</v>
      </c>
      <c r="AF30" s="75">
        <v>5</v>
      </c>
      <c r="AG30" s="75">
        <v>5</v>
      </c>
      <c r="AH30" s="75">
        <v>5</v>
      </c>
      <c r="AI30" s="19">
        <v>4</v>
      </c>
      <c r="AJ30" s="75">
        <v>5</v>
      </c>
      <c r="AK30" s="75">
        <v>5</v>
      </c>
      <c r="AL30" s="81">
        <v>4</v>
      </c>
      <c r="AM30" s="75">
        <v>5</v>
      </c>
      <c r="AN30" s="75">
        <v>5</v>
      </c>
      <c r="AO30" s="75">
        <v>5</v>
      </c>
      <c r="AP30" s="75">
        <v>5</v>
      </c>
      <c r="AQ30" s="19">
        <v>5</v>
      </c>
      <c r="AR30" s="19">
        <v>5</v>
      </c>
      <c r="AS30" s="19">
        <v>5</v>
      </c>
      <c r="AT30" s="19">
        <v>5</v>
      </c>
      <c r="AU30" s="36">
        <v>5</v>
      </c>
      <c r="AV30" s="36">
        <v>5</v>
      </c>
      <c r="AW30" s="36">
        <v>5</v>
      </c>
      <c r="AX30" s="36">
        <v>5</v>
      </c>
      <c r="AY30" s="36">
        <v>5</v>
      </c>
      <c r="AZ30" s="19">
        <v>5</v>
      </c>
      <c r="BA30" s="19">
        <v>5</v>
      </c>
      <c r="BB30" s="19">
        <v>5</v>
      </c>
      <c r="BC30" s="19">
        <v>5</v>
      </c>
      <c r="BD30" s="19">
        <v>5</v>
      </c>
      <c r="BE30" s="19">
        <v>5</v>
      </c>
      <c r="BF30" s="19">
        <v>5</v>
      </c>
      <c r="BG30" s="19">
        <v>5</v>
      </c>
      <c r="BH30" s="19">
        <v>5</v>
      </c>
      <c r="BI30" s="19">
        <v>5</v>
      </c>
      <c r="BJ30" s="19">
        <v>5</v>
      </c>
      <c r="BK30" s="102">
        <v>5</v>
      </c>
      <c r="BL30" s="102">
        <v>5</v>
      </c>
      <c r="BM30" s="102">
        <v>5</v>
      </c>
      <c r="BN30" s="102">
        <v>5</v>
      </c>
      <c r="BO30" s="102">
        <v>5</v>
      </c>
      <c r="BP30" s="102">
        <v>5</v>
      </c>
      <c r="BQ30" s="102">
        <v>5</v>
      </c>
      <c r="BR30" s="102">
        <v>5</v>
      </c>
      <c r="BS30" s="217">
        <f t="shared" si="1"/>
        <v>4.95</v>
      </c>
      <c r="BT30" s="258">
        <f t="shared" si="7"/>
        <v>4.9564814814814815</v>
      </c>
      <c r="BU30" s="258">
        <f t="shared" si="3"/>
        <v>99.129629629629633</v>
      </c>
    </row>
    <row r="31" spans="1:75" ht="24" x14ac:dyDescent="0.35">
      <c r="A31" s="31">
        <v>16</v>
      </c>
      <c r="B31" s="24" t="s">
        <v>178</v>
      </c>
      <c r="C31" s="93">
        <v>5</v>
      </c>
      <c r="D31" s="93">
        <v>4</v>
      </c>
      <c r="E31" s="93">
        <v>5</v>
      </c>
      <c r="F31" s="93">
        <v>5</v>
      </c>
      <c r="G31" s="93">
        <v>5</v>
      </c>
      <c r="H31" s="19">
        <v>5</v>
      </c>
      <c r="I31" s="81">
        <v>5</v>
      </c>
      <c r="J31" s="81">
        <v>5</v>
      </c>
      <c r="K31" s="75">
        <v>5</v>
      </c>
      <c r="L31" s="27">
        <v>5</v>
      </c>
      <c r="M31" s="19">
        <v>5</v>
      </c>
      <c r="N31" s="19">
        <v>5</v>
      </c>
      <c r="O31" s="19">
        <v>5</v>
      </c>
      <c r="P31" s="19">
        <v>4</v>
      </c>
      <c r="Q31" s="29">
        <v>5</v>
      </c>
      <c r="R31" s="19">
        <v>5</v>
      </c>
      <c r="S31" s="19">
        <v>5</v>
      </c>
      <c r="T31" s="19">
        <v>5</v>
      </c>
      <c r="U31" s="19">
        <v>5</v>
      </c>
      <c r="V31" s="19">
        <v>5</v>
      </c>
      <c r="W31" s="19">
        <v>4</v>
      </c>
      <c r="X31" s="19">
        <v>5</v>
      </c>
      <c r="Y31" s="19">
        <v>5</v>
      </c>
      <c r="Z31" s="19">
        <v>5</v>
      </c>
      <c r="AA31" s="19">
        <v>5</v>
      </c>
      <c r="AB31" s="19">
        <v>5</v>
      </c>
      <c r="AC31" s="19">
        <v>5</v>
      </c>
      <c r="AD31" s="217">
        <f>SUM(C31:AC31)/27</f>
        <v>4.8888888888888893</v>
      </c>
      <c r="AE31" s="110">
        <v>5</v>
      </c>
      <c r="AF31" s="75">
        <v>5</v>
      </c>
      <c r="AG31" s="75">
        <v>5</v>
      </c>
      <c r="AH31" s="75">
        <v>5</v>
      </c>
      <c r="AI31" s="19">
        <v>4</v>
      </c>
      <c r="AJ31" s="75">
        <v>5</v>
      </c>
      <c r="AK31" s="75">
        <v>5</v>
      </c>
      <c r="AL31" s="81">
        <v>4</v>
      </c>
      <c r="AM31" s="75">
        <v>5</v>
      </c>
      <c r="AN31" s="75">
        <v>5</v>
      </c>
      <c r="AO31" s="75">
        <v>5</v>
      </c>
      <c r="AP31" s="75">
        <v>5</v>
      </c>
      <c r="AQ31" s="19">
        <v>5</v>
      </c>
      <c r="AR31" s="19">
        <v>5</v>
      </c>
      <c r="AS31" s="19">
        <v>4</v>
      </c>
      <c r="AT31" s="19">
        <v>4</v>
      </c>
      <c r="AU31" s="19">
        <v>5</v>
      </c>
      <c r="AV31" s="19">
        <v>5</v>
      </c>
      <c r="AW31" s="19">
        <v>5</v>
      </c>
      <c r="AX31" s="19">
        <v>5</v>
      </c>
      <c r="AY31" s="19">
        <v>5</v>
      </c>
      <c r="AZ31" s="19">
        <v>5</v>
      </c>
      <c r="BA31" s="19">
        <v>5</v>
      </c>
      <c r="BB31" s="19">
        <v>5</v>
      </c>
      <c r="BC31" s="19">
        <v>5</v>
      </c>
      <c r="BD31" s="19">
        <v>5</v>
      </c>
      <c r="BE31" s="19">
        <v>5</v>
      </c>
      <c r="BF31" s="19">
        <v>5</v>
      </c>
      <c r="BG31" s="19">
        <v>5</v>
      </c>
      <c r="BH31" s="19">
        <v>5</v>
      </c>
      <c r="BI31" s="19">
        <v>5</v>
      </c>
      <c r="BJ31" s="19">
        <v>5</v>
      </c>
      <c r="BK31" s="103">
        <v>5</v>
      </c>
      <c r="BL31" s="103">
        <v>5</v>
      </c>
      <c r="BM31" s="103">
        <v>5</v>
      </c>
      <c r="BN31" s="103">
        <v>5</v>
      </c>
      <c r="BO31" s="103">
        <v>5</v>
      </c>
      <c r="BP31" s="103">
        <v>5</v>
      </c>
      <c r="BQ31" s="103">
        <v>5</v>
      </c>
      <c r="BR31" s="103">
        <v>5</v>
      </c>
      <c r="BS31" s="217">
        <f t="shared" si="1"/>
        <v>4.9000000000000004</v>
      </c>
      <c r="BT31" s="258">
        <f t="shared" si="7"/>
        <v>4.8944444444444448</v>
      </c>
      <c r="BU31" s="258">
        <f t="shared" si="3"/>
        <v>97.888888888888886</v>
      </c>
    </row>
    <row r="32" spans="1:75" ht="24" x14ac:dyDescent="0.35">
      <c r="A32" s="31">
        <v>17</v>
      </c>
      <c r="B32" s="24" t="s">
        <v>179</v>
      </c>
      <c r="C32" s="93">
        <v>5</v>
      </c>
      <c r="D32" s="93">
        <v>4</v>
      </c>
      <c r="E32" s="93">
        <v>4</v>
      </c>
      <c r="F32" s="93">
        <v>5</v>
      </c>
      <c r="G32" s="93">
        <v>4</v>
      </c>
      <c r="H32" s="19">
        <v>5</v>
      </c>
      <c r="I32" s="81">
        <v>5</v>
      </c>
      <c r="J32" s="81">
        <v>5</v>
      </c>
      <c r="K32" s="75">
        <v>5</v>
      </c>
      <c r="L32" s="40">
        <v>5</v>
      </c>
      <c r="M32" s="38">
        <v>5</v>
      </c>
      <c r="N32" s="38">
        <v>5</v>
      </c>
      <c r="O32" s="19">
        <v>5</v>
      </c>
      <c r="P32" s="19">
        <v>5</v>
      </c>
      <c r="Q32" s="29">
        <v>5</v>
      </c>
      <c r="R32" s="19">
        <v>5</v>
      </c>
      <c r="S32" s="19">
        <v>5</v>
      </c>
      <c r="T32" s="19">
        <v>5</v>
      </c>
      <c r="U32" s="19">
        <v>5</v>
      </c>
      <c r="V32" s="19">
        <v>5</v>
      </c>
      <c r="W32" s="19">
        <v>5</v>
      </c>
      <c r="X32" s="19">
        <v>5</v>
      </c>
      <c r="Y32" s="19">
        <v>5</v>
      </c>
      <c r="Z32" s="19">
        <v>5</v>
      </c>
      <c r="AA32" s="19">
        <v>5</v>
      </c>
      <c r="AB32" s="19">
        <v>5</v>
      </c>
      <c r="AC32" s="19">
        <v>5</v>
      </c>
      <c r="AD32" s="217">
        <f>SUM(C32:AC32)/27</f>
        <v>4.8888888888888893</v>
      </c>
      <c r="AE32" s="110">
        <v>5</v>
      </c>
      <c r="AF32" s="75">
        <v>5</v>
      </c>
      <c r="AG32" s="75">
        <v>5</v>
      </c>
      <c r="AH32" s="75">
        <v>5</v>
      </c>
      <c r="AI32" s="19">
        <v>4</v>
      </c>
      <c r="AJ32" s="75">
        <v>5</v>
      </c>
      <c r="AK32" s="75">
        <v>5</v>
      </c>
      <c r="AL32" s="81">
        <v>4</v>
      </c>
      <c r="AM32" s="75">
        <v>5</v>
      </c>
      <c r="AN32" s="75">
        <v>5</v>
      </c>
      <c r="AO32" s="75">
        <v>5</v>
      </c>
      <c r="AP32" s="75">
        <v>5</v>
      </c>
      <c r="AQ32" s="19">
        <v>5</v>
      </c>
      <c r="AR32" s="19">
        <v>5</v>
      </c>
      <c r="AS32" s="19">
        <v>5</v>
      </c>
      <c r="AT32" s="19">
        <v>5</v>
      </c>
      <c r="AU32" s="38">
        <v>5</v>
      </c>
      <c r="AV32" s="38">
        <v>5</v>
      </c>
      <c r="AW32" s="38">
        <v>5</v>
      </c>
      <c r="AX32" s="38">
        <v>5</v>
      </c>
      <c r="AY32" s="38">
        <v>5</v>
      </c>
      <c r="AZ32" s="19">
        <v>5</v>
      </c>
      <c r="BA32" s="19">
        <v>5</v>
      </c>
      <c r="BB32" s="19">
        <v>5</v>
      </c>
      <c r="BC32" s="19">
        <v>5</v>
      </c>
      <c r="BD32" s="19">
        <v>5</v>
      </c>
      <c r="BE32" s="19">
        <v>5</v>
      </c>
      <c r="BF32" s="19">
        <v>5</v>
      </c>
      <c r="BG32" s="19">
        <v>5</v>
      </c>
      <c r="BH32" s="19">
        <v>5</v>
      </c>
      <c r="BI32" s="19">
        <v>5</v>
      </c>
      <c r="BJ32" s="19">
        <v>5</v>
      </c>
      <c r="BK32" s="103">
        <v>5</v>
      </c>
      <c r="BL32" s="103">
        <v>5</v>
      </c>
      <c r="BM32" s="103">
        <v>5</v>
      </c>
      <c r="BN32" s="103">
        <v>5</v>
      </c>
      <c r="BO32" s="103">
        <v>5</v>
      </c>
      <c r="BP32" s="103">
        <v>5</v>
      </c>
      <c r="BQ32" s="103">
        <v>5</v>
      </c>
      <c r="BR32" s="117">
        <v>5</v>
      </c>
      <c r="BS32" s="217">
        <f t="shared" si="1"/>
        <v>4.95</v>
      </c>
      <c r="BT32" s="258">
        <f t="shared" si="7"/>
        <v>4.9194444444444443</v>
      </c>
      <c r="BU32" s="258">
        <f t="shared" si="3"/>
        <v>98.388888888888886</v>
      </c>
    </row>
    <row r="33" spans="1:73" x14ac:dyDescent="0.35">
      <c r="A33" s="238"/>
      <c r="B33" s="268" t="s">
        <v>379</v>
      </c>
      <c r="C33" s="217">
        <f>SUM(C30:C32)/3</f>
        <v>5</v>
      </c>
      <c r="D33" s="217">
        <f t="shared" ref="D33:BO33" si="10">SUM(D30:D32)/3</f>
        <v>4</v>
      </c>
      <c r="E33" s="217">
        <f t="shared" si="10"/>
        <v>4.666666666666667</v>
      </c>
      <c r="F33" s="217">
        <f t="shared" si="10"/>
        <v>5</v>
      </c>
      <c r="G33" s="217">
        <f t="shared" si="10"/>
        <v>4.666666666666667</v>
      </c>
      <c r="H33" s="217">
        <f t="shared" si="10"/>
        <v>5</v>
      </c>
      <c r="I33" s="217">
        <f t="shared" si="10"/>
        <v>5</v>
      </c>
      <c r="J33" s="217">
        <f t="shared" si="10"/>
        <v>5</v>
      </c>
      <c r="K33" s="217">
        <f t="shared" si="10"/>
        <v>5</v>
      </c>
      <c r="L33" s="217">
        <f t="shared" si="10"/>
        <v>5</v>
      </c>
      <c r="M33" s="217">
        <f t="shared" si="10"/>
        <v>5</v>
      </c>
      <c r="N33" s="217">
        <f t="shared" si="10"/>
        <v>5</v>
      </c>
      <c r="O33" s="217">
        <f t="shared" si="10"/>
        <v>5</v>
      </c>
      <c r="P33" s="217">
        <f t="shared" si="10"/>
        <v>4.666666666666667</v>
      </c>
      <c r="Q33" s="217">
        <f t="shared" si="10"/>
        <v>5</v>
      </c>
      <c r="R33" s="217">
        <f t="shared" si="10"/>
        <v>5</v>
      </c>
      <c r="S33" s="217">
        <f t="shared" si="10"/>
        <v>5</v>
      </c>
      <c r="T33" s="217">
        <f t="shared" si="10"/>
        <v>5</v>
      </c>
      <c r="U33" s="217">
        <f t="shared" si="10"/>
        <v>5</v>
      </c>
      <c r="V33" s="217">
        <f t="shared" si="10"/>
        <v>5</v>
      </c>
      <c r="W33" s="217">
        <f t="shared" si="10"/>
        <v>4.666666666666667</v>
      </c>
      <c r="X33" s="217">
        <f t="shared" si="10"/>
        <v>5</v>
      </c>
      <c r="Y33" s="217">
        <f t="shared" si="10"/>
        <v>5</v>
      </c>
      <c r="Z33" s="217">
        <f t="shared" si="10"/>
        <v>5</v>
      </c>
      <c r="AA33" s="217">
        <f t="shared" si="10"/>
        <v>5</v>
      </c>
      <c r="AB33" s="217">
        <f t="shared" si="10"/>
        <v>5</v>
      </c>
      <c r="AC33" s="217">
        <f t="shared" si="10"/>
        <v>5</v>
      </c>
      <c r="AD33" s="217">
        <f t="shared" si="10"/>
        <v>4.9135802469135799</v>
      </c>
      <c r="AE33" s="217">
        <f t="shared" si="10"/>
        <v>5</v>
      </c>
      <c r="AF33" s="217">
        <f t="shared" si="10"/>
        <v>5</v>
      </c>
      <c r="AG33" s="217">
        <f t="shared" si="10"/>
        <v>5</v>
      </c>
      <c r="AH33" s="217">
        <f t="shared" si="10"/>
        <v>5</v>
      </c>
      <c r="AI33" s="217">
        <f t="shared" si="10"/>
        <v>4</v>
      </c>
      <c r="AJ33" s="217">
        <f t="shared" si="10"/>
        <v>5</v>
      </c>
      <c r="AK33" s="217">
        <f t="shared" si="10"/>
        <v>5</v>
      </c>
      <c r="AL33" s="217">
        <f t="shared" si="10"/>
        <v>4</v>
      </c>
      <c r="AM33" s="217">
        <f t="shared" si="10"/>
        <v>5</v>
      </c>
      <c r="AN33" s="217">
        <f t="shared" si="10"/>
        <v>5</v>
      </c>
      <c r="AO33" s="217">
        <f t="shared" si="10"/>
        <v>5</v>
      </c>
      <c r="AP33" s="217">
        <f t="shared" si="10"/>
        <v>5</v>
      </c>
      <c r="AQ33" s="217">
        <f t="shared" si="10"/>
        <v>5</v>
      </c>
      <c r="AR33" s="217">
        <f t="shared" si="10"/>
        <v>5</v>
      </c>
      <c r="AS33" s="217">
        <f t="shared" si="10"/>
        <v>4.666666666666667</v>
      </c>
      <c r="AT33" s="217">
        <f t="shared" si="10"/>
        <v>4.666666666666667</v>
      </c>
      <c r="AU33" s="217">
        <f t="shared" si="10"/>
        <v>5</v>
      </c>
      <c r="AV33" s="217">
        <f t="shared" si="10"/>
        <v>5</v>
      </c>
      <c r="AW33" s="217">
        <f t="shared" si="10"/>
        <v>5</v>
      </c>
      <c r="AX33" s="217">
        <f t="shared" si="10"/>
        <v>5</v>
      </c>
      <c r="AY33" s="217">
        <f t="shared" si="10"/>
        <v>5</v>
      </c>
      <c r="AZ33" s="217">
        <f t="shared" si="10"/>
        <v>5</v>
      </c>
      <c r="BA33" s="217">
        <f t="shared" si="10"/>
        <v>5</v>
      </c>
      <c r="BB33" s="217">
        <f t="shared" si="10"/>
        <v>5</v>
      </c>
      <c r="BC33" s="217">
        <f t="shared" si="10"/>
        <v>5</v>
      </c>
      <c r="BD33" s="217">
        <f t="shared" si="10"/>
        <v>5</v>
      </c>
      <c r="BE33" s="217">
        <f t="shared" si="10"/>
        <v>5</v>
      </c>
      <c r="BF33" s="217">
        <f t="shared" si="10"/>
        <v>5</v>
      </c>
      <c r="BG33" s="217">
        <f t="shared" si="10"/>
        <v>5</v>
      </c>
      <c r="BH33" s="217">
        <f t="shared" si="10"/>
        <v>5</v>
      </c>
      <c r="BI33" s="217">
        <f t="shared" si="10"/>
        <v>5</v>
      </c>
      <c r="BJ33" s="217">
        <f t="shared" si="10"/>
        <v>5</v>
      </c>
      <c r="BK33" s="217">
        <f t="shared" si="10"/>
        <v>5</v>
      </c>
      <c r="BL33" s="217">
        <f t="shared" si="10"/>
        <v>5</v>
      </c>
      <c r="BM33" s="217">
        <f t="shared" si="10"/>
        <v>5</v>
      </c>
      <c r="BN33" s="217">
        <f t="shared" si="10"/>
        <v>5</v>
      </c>
      <c r="BO33" s="217">
        <f t="shared" si="10"/>
        <v>5</v>
      </c>
      <c r="BP33" s="217">
        <f t="shared" ref="BP33:BU33" si="11">SUM(BP30:BP32)/3</f>
        <v>5</v>
      </c>
      <c r="BQ33" s="217">
        <f t="shared" si="11"/>
        <v>5</v>
      </c>
      <c r="BR33" s="217">
        <f t="shared" si="11"/>
        <v>5</v>
      </c>
      <c r="BS33" s="217">
        <f t="shared" si="11"/>
        <v>4.9333333333333336</v>
      </c>
      <c r="BT33" s="258">
        <f t="shared" si="11"/>
        <v>4.9234567901234572</v>
      </c>
      <c r="BU33" s="258">
        <f t="shared" si="11"/>
        <v>98.469135802469125</v>
      </c>
    </row>
    <row r="34" spans="1:73" ht="35.5" x14ac:dyDescent="0.35">
      <c r="A34" s="249"/>
      <c r="B34" s="128" t="s">
        <v>180</v>
      </c>
      <c r="C34" s="83"/>
      <c r="D34" s="83"/>
      <c r="E34" s="83"/>
      <c r="F34" s="83"/>
      <c r="G34" s="28"/>
      <c r="H34" s="28"/>
      <c r="I34" s="1"/>
      <c r="J34" s="1"/>
      <c r="K34" s="1"/>
      <c r="L34" s="126"/>
      <c r="M34" s="125"/>
      <c r="N34" s="125"/>
      <c r="O34" s="125"/>
      <c r="P34" s="49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45"/>
      <c r="AB34" s="45"/>
      <c r="AC34" s="45"/>
      <c r="AD34" s="45"/>
      <c r="AE34" s="1"/>
      <c r="AF34" s="1"/>
      <c r="AG34" s="1"/>
      <c r="AH34" s="1"/>
      <c r="AI34" s="1"/>
      <c r="AJ34" s="83"/>
      <c r="AK34" s="1"/>
      <c r="AL34" s="80"/>
      <c r="AM34" s="1"/>
      <c r="AN34" s="1"/>
      <c r="AO34" s="1"/>
      <c r="AP34" s="1"/>
      <c r="AQ34" s="45"/>
      <c r="AR34" s="45"/>
      <c r="AS34" s="17"/>
      <c r="AT34" s="17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105"/>
      <c r="BL34" s="105"/>
      <c r="BM34" s="105"/>
      <c r="BN34" s="105"/>
      <c r="BO34" s="105"/>
      <c r="BP34" s="105"/>
      <c r="BQ34" s="105"/>
      <c r="BR34" s="118"/>
      <c r="BS34" s="119"/>
      <c r="BT34" s="119"/>
      <c r="BU34" s="133"/>
    </row>
    <row r="35" spans="1:73" ht="24" x14ac:dyDescent="0.35">
      <c r="A35" s="31">
        <v>18</v>
      </c>
      <c r="B35" s="24" t="s">
        <v>181</v>
      </c>
      <c r="C35" s="75">
        <v>5</v>
      </c>
      <c r="D35" s="75">
        <v>4</v>
      </c>
      <c r="E35" s="75">
        <v>5</v>
      </c>
      <c r="F35" s="75">
        <v>5</v>
      </c>
      <c r="G35" s="75">
        <v>5</v>
      </c>
      <c r="H35" s="19">
        <v>5</v>
      </c>
      <c r="I35" s="81">
        <v>5</v>
      </c>
      <c r="J35" s="81">
        <v>5</v>
      </c>
      <c r="K35" s="75">
        <v>5</v>
      </c>
      <c r="L35" s="41">
        <v>5</v>
      </c>
      <c r="M35" s="36">
        <v>5</v>
      </c>
      <c r="N35" s="36">
        <v>5</v>
      </c>
      <c r="O35" s="19">
        <v>5</v>
      </c>
      <c r="P35" s="19">
        <v>5</v>
      </c>
      <c r="Q35" s="29">
        <v>5</v>
      </c>
      <c r="R35" s="19">
        <v>5</v>
      </c>
      <c r="S35" s="19">
        <v>5</v>
      </c>
      <c r="T35" s="19">
        <v>5</v>
      </c>
      <c r="U35" s="19">
        <v>5</v>
      </c>
      <c r="V35" s="19">
        <v>5</v>
      </c>
      <c r="W35" s="19">
        <v>5</v>
      </c>
      <c r="X35" s="19">
        <v>5</v>
      </c>
      <c r="Y35" s="19">
        <v>5</v>
      </c>
      <c r="Z35" s="19">
        <v>5</v>
      </c>
      <c r="AA35" s="19">
        <v>5</v>
      </c>
      <c r="AB35" s="19">
        <v>5</v>
      </c>
      <c r="AC35" s="19">
        <v>5</v>
      </c>
      <c r="AD35" s="217">
        <f>SUM(C35:AC35)/27</f>
        <v>4.9629629629629628</v>
      </c>
      <c r="AE35" s="75">
        <v>5</v>
      </c>
      <c r="AF35" s="75">
        <v>5</v>
      </c>
      <c r="AG35" s="75">
        <v>5</v>
      </c>
      <c r="AH35" s="75">
        <v>5</v>
      </c>
      <c r="AI35" s="19">
        <v>4</v>
      </c>
      <c r="AJ35" s="75">
        <v>5</v>
      </c>
      <c r="AK35" s="75">
        <v>5</v>
      </c>
      <c r="AL35" s="81">
        <v>4</v>
      </c>
      <c r="AM35" s="75">
        <v>5</v>
      </c>
      <c r="AN35" s="75">
        <v>5</v>
      </c>
      <c r="AO35" s="75">
        <v>5</v>
      </c>
      <c r="AP35" s="75">
        <v>5</v>
      </c>
      <c r="AQ35" s="19">
        <v>5</v>
      </c>
      <c r="AR35" s="19">
        <v>5</v>
      </c>
      <c r="AS35" s="19">
        <v>5</v>
      </c>
      <c r="AT35" s="19">
        <v>5</v>
      </c>
      <c r="AU35" s="36">
        <v>5</v>
      </c>
      <c r="AV35" s="36">
        <v>5</v>
      </c>
      <c r="AW35" s="36">
        <v>5</v>
      </c>
      <c r="AX35" s="36">
        <v>5</v>
      </c>
      <c r="AY35" s="36">
        <v>5</v>
      </c>
      <c r="AZ35" s="36">
        <v>5</v>
      </c>
      <c r="BA35" s="19">
        <v>5</v>
      </c>
      <c r="BB35" s="19">
        <v>5</v>
      </c>
      <c r="BC35" s="19">
        <v>5</v>
      </c>
      <c r="BD35" s="19">
        <v>5</v>
      </c>
      <c r="BE35" s="19">
        <v>5</v>
      </c>
      <c r="BF35" s="19">
        <v>5</v>
      </c>
      <c r="BG35" s="19">
        <v>5</v>
      </c>
      <c r="BH35" s="19">
        <v>5</v>
      </c>
      <c r="BI35" s="19">
        <v>5</v>
      </c>
      <c r="BJ35" s="19">
        <v>5</v>
      </c>
      <c r="BK35" s="103">
        <v>5</v>
      </c>
      <c r="BL35" s="103">
        <v>5</v>
      </c>
      <c r="BM35" s="103">
        <v>5</v>
      </c>
      <c r="BN35" s="103">
        <v>5</v>
      </c>
      <c r="BO35" s="103">
        <v>5</v>
      </c>
      <c r="BP35" s="103">
        <v>5</v>
      </c>
      <c r="BQ35" s="103">
        <v>5</v>
      </c>
      <c r="BR35" s="103">
        <v>5</v>
      </c>
      <c r="BS35" s="217">
        <f t="shared" si="1"/>
        <v>4.95</v>
      </c>
      <c r="BT35" s="272">
        <f t="shared" si="7"/>
        <v>4.9564814814814815</v>
      </c>
      <c r="BU35" s="272">
        <f t="shared" si="3"/>
        <v>99.129629629629633</v>
      </c>
    </row>
    <row r="36" spans="1:73" x14ac:dyDescent="0.35">
      <c r="A36" s="31">
        <v>19</v>
      </c>
      <c r="B36" s="120" t="s">
        <v>182</v>
      </c>
      <c r="C36" s="121">
        <v>5</v>
      </c>
      <c r="D36" s="121">
        <v>4</v>
      </c>
      <c r="E36" s="121">
        <v>4</v>
      </c>
      <c r="F36" s="121">
        <v>5</v>
      </c>
      <c r="G36" s="121">
        <v>5</v>
      </c>
      <c r="H36" s="38">
        <v>5</v>
      </c>
      <c r="I36" s="122">
        <v>5</v>
      </c>
      <c r="J36" s="122">
        <v>5</v>
      </c>
      <c r="K36" s="121">
        <v>5</v>
      </c>
      <c r="L36" s="40">
        <v>5</v>
      </c>
      <c r="M36" s="38">
        <v>5</v>
      </c>
      <c r="N36" s="38">
        <v>5</v>
      </c>
      <c r="O36" s="38">
        <v>5</v>
      </c>
      <c r="P36" s="38">
        <v>5</v>
      </c>
      <c r="Q36" s="123">
        <v>5</v>
      </c>
      <c r="R36" s="38">
        <v>5</v>
      </c>
      <c r="S36" s="38">
        <v>5</v>
      </c>
      <c r="T36" s="38">
        <v>5</v>
      </c>
      <c r="U36" s="38">
        <v>5</v>
      </c>
      <c r="V36" s="38">
        <v>5</v>
      </c>
      <c r="W36" s="38">
        <v>5</v>
      </c>
      <c r="X36" s="38">
        <v>5</v>
      </c>
      <c r="Y36" s="38">
        <v>5</v>
      </c>
      <c r="Z36" s="38">
        <v>5</v>
      </c>
      <c r="AA36" s="38">
        <v>5</v>
      </c>
      <c r="AB36" s="38">
        <v>5</v>
      </c>
      <c r="AC36" s="38">
        <v>5</v>
      </c>
      <c r="AD36" s="218">
        <f>SUM(C36:AC36)/27</f>
        <v>4.9259259259259256</v>
      </c>
      <c r="AE36" s="121">
        <v>5</v>
      </c>
      <c r="AF36" s="121">
        <v>5</v>
      </c>
      <c r="AG36" s="121">
        <v>5</v>
      </c>
      <c r="AH36" s="121">
        <v>5</v>
      </c>
      <c r="AI36" s="38">
        <v>4</v>
      </c>
      <c r="AJ36" s="121">
        <v>5</v>
      </c>
      <c r="AK36" s="121">
        <v>5</v>
      </c>
      <c r="AL36" s="122">
        <v>4</v>
      </c>
      <c r="AM36" s="121">
        <v>5</v>
      </c>
      <c r="AN36" s="121">
        <v>5</v>
      </c>
      <c r="AO36" s="121">
        <v>5</v>
      </c>
      <c r="AP36" s="121">
        <v>5</v>
      </c>
      <c r="AQ36" s="38">
        <v>5</v>
      </c>
      <c r="AR36" s="38">
        <v>5</v>
      </c>
      <c r="AS36" s="38">
        <v>5</v>
      </c>
      <c r="AT36" s="38">
        <v>5</v>
      </c>
      <c r="AU36" s="38">
        <v>5</v>
      </c>
      <c r="AV36" s="38">
        <v>5</v>
      </c>
      <c r="AW36" s="38">
        <v>5</v>
      </c>
      <c r="AX36" s="38">
        <v>5</v>
      </c>
      <c r="AY36" s="38">
        <v>5</v>
      </c>
      <c r="AZ36" s="38">
        <v>5</v>
      </c>
      <c r="BA36" s="38">
        <v>5</v>
      </c>
      <c r="BB36" s="38">
        <v>5</v>
      </c>
      <c r="BC36" s="38">
        <v>5</v>
      </c>
      <c r="BD36" s="38">
        <v>5</v>
      </c>
      <c r="BE36" s="38">
        <v>5</v>
      </c>
      <c r="BF36" s="38">
        <v>5</v>
      </c>
      <c r="BG36" s="38">
        <v>5</v>
      </c>
      <c r="BH36" s="38">
        <v>5</v>
      </c>
      <c r="BI36" s="38">
        <v>5</v>
      </c>
      <c r="BJ36" s="38">
        <v>5</v>
      </c>
      <c r="BK36" s="117">
        <v>5</v>
      </c>
      <c r="BL36" s="117">
        <v>5</v>
      </c>
      <c r="BM36" s="117">
        <v>5</v>
      </c>
      <c r="BN36" s="117">
        <v>5</v>
      </c>
      <c r="BO36" s="117">
        <v>5</v>
      </c>
      <c r="BP36" s="117">
        <v>5</v>
      </c>
      <c r="BQ36" s="117">
        <v>5</v>
      </c>
      <c r="BR36" s="117">
        <v>5</v>
      </c>
      <c r="BS36" s="217">
        <f t="shared" si="1"/>
        <v>4.95</v>
      </c>
      <c r="BT36" s="259">
        <f t="shared" si="7"/>
        <v>4.9379629629629633</v>
      </c>
      <c r="BU36" s="259">
        <f t="shared" si="3"/>
        <v>98.759259259259267</v>
      </c>
    </row>
    <row r="37" spans="1:73" ht="35.5" x14ac:dyDescent="0.35">
      <c r="A37" s="31">
        <v>20</v>
      </c>
      <c r="B37" s="24" t="s">
        <v>183</v>
      </c>
      <c r="C37" s="75">
        <v>4</v>
      </c>
      <c r="D37" s="75">
        <v>4</v>
      </c>
      <c r="E37" s="75">
        <v>4</v>
      </c>
      <c r="F37" s="75">
        <v>5</v>
      </c>
      <c r="G37" s="75">
        <v>4</v>
      </c>
      <c r="H37" s="19">
        <v>5</v>
      </c>
      <c r="I37" s="81">
        <v>5</v>
      </c>
      <c r="J37" s="81">
        <v>5</v>
      </c>
      <c r="K37" s="75">
        <v>5</v>
      </c>
      <c r="L37" s="27">
        <v>5</v>
      </c>
      <c r="M37" s="19">
        <v>5</v>
      </c>
      <c r="N37" s="19">
        <v>5</v>
      </c>
      <c r="O37" s="19">
        <v>5</v>
      </c>
      <c r="P37" s="19">
        <v>5</v>
      </c>
      <c r="Q37" s="19">
        <v>5</v>
      </c>
      <c r="R37" s="19">
        <v>5</v>
      </c>
      <c r="S37" s="19">
        <v>5</v>
      </c>
      <c r="T37" s="19">
        <v>5</v>
      </c>
      <c r="U37" s="19">
        <v>5</v>
      </c>
      <c r="V37" s="19">
        <v>5</v>
      </c>
      <c r="W37" s="19">
        <v>5</v>
      </c>
      <c r="X37" s="19">
        <v>5</v>
      </c>
      <c r="Y37" s="19">
        <v>5</v>
      </c>
      <c r="Z37" s="19">
        <v>5</v>
      </c>
      <c r="AA37" s="19">
        <v>5</v>
      </c>
      <c r="AB37" s="19">
        <v>5</v>
      </c>
      <c r="AC37" s="19">
        <v>5</v>
      </c>
      <c r="AD37" s="217">
        <f>SUM(C37:AC37)/27</f>
        <v>4.8518518518518521</v>
      </c>
      <c r="AE37" s="75">
        <v>5</v>
      </c>
      <c r="AF37" s="75">
        <v>5</v>
      </c>
      <c r="AG37" s="75">
        <v>5</v>
      </c>
      <c r="AH37" s="75">
        <v>5</v>
      </c>
      <c r="AI37" s="19">
        <v>4</v>
      </c>
      <c r="AJ37" s="75">
        <v>5</v>
      </c>
      <c r="AK37" s="75">
        <v>5</v>
      </c>
      <c r="AL37" s="81">
        <v>4</v>
      </c>
      <c r="AM37" s="75">
        <v>5</v>
      </c>
      <c r="AN37" s="75">
        <v>5</v>
      </c>
      <c r="AO37" s="75">
        <v>5</v>
      </c>
      <c r="AP37" s="75">
        <v>5</v>
      </c>
      <c r="AQ37" s="19">
        <v>5</v>
      </c>
      <c r="AR37" s="19">
        <v>5</v>
      </c>
      <c r="AS37" s="19">
        <v>5</v>
      </c>
      <c r="AT37" s="19">
        <v>5</v>
      </c>
      <c r="AU37" s="19">
        <v>5</v>
      </c>
      <c r="AV37" s="19">
        <v>5</v>
      </c>
      <c r="AW37" s="19">
        <v>5</v>
      </c>
      <c r="AX37" s="19">
        <v>5</v>
      </c>
      <c r="AY37" s="19">
        <v>5</v>
      </c>
      <c r="AZ37" s="19">
        <v>5</v>
      </c>
      <c r="BA37" s="19">
        <v>5</v>
      </c>
      <c r="BB37" s="19">
        <v>5</v>
      </c>
      <c r="BC37" s="19">
        <v>5</v>
      </c>
      <c r="BD37" s="19">
        <v>5</v>
      </c>
      <c r="BE37" s="19">
        <v>5</v>
      </c>
      <c r="BF37" s="19">
        <v>5</v>
      </c>
      <c r="BG37" s="19">
        <v>5</v>
      </c>
      <c r="BH37" s="19">
        <v>5</v>
      </c>
      <c r="BI37" s="19">
        <v>5</v>
      </c>
      <c r="BJ37" s="19">
        <v>5</v>
      </c>
      <c r="BK37" s="102">
        <v>5</v>
      </c>
      <c r="BL37" s="102">
        <v>5</v>
      </c>
      <c r="BM37" s="102">
        <v>5</v>
      </c>
      <c r="BN37" s="102">
        <v>5</v>
      </c>
      <c r="BO37" s="102">
        <v>5</v>
      </c>
      <c r="BP37" s="102">
        <v>5</v>
      </c>
      <c r="BQ37" s="102">
        <v>5</v>
      </c>
      <c r="BR37" s="102">
        <v>5</v>
      </c>
      <c r="BS37" s="217">
        <f t="shared" si="1"/>
        <v>4.95</v>
      </c>
      <c r="BT37" s="258">
        <f t="shared" si="7"/>
        <v>4.9009259259259261</v>
      </c>
      <c r="BU37" s="258">
        <f t="shared" si="3"/>
        <v>98.018518518518519</v>
      </c>
    </row>
    <row r="38" spans="1:73" ht="15" thickBot="1" x14ac:dyDescent="0.4">
      <c r="A38" s="240"/>
      <c r="B38" s="273" t="s">
        <v>374</v>
      </c>
      <c r="C38" s="217">
        <f>SUM(C35:C37)/3</f>
        <v>4.666666666666667</v>
      </c>
      <c r="D38" s="217">
        <f t="shared" ref="D38:BO38" si="12">SUM(D35:D37)/3</f>
        <v>4</v>
      </c>
      <c r="E38" s="217">
        <f t="shared" si="12"/>
        <v>4.333333333333333</v>
      </c>
      <c r="F38" s="217">
        <f t="shared" si="12"/>
        <v>5</v>
      </c>
      <c r="G38" s="217">
        <f t="shared" si="12"/>
        <v>4.666666666666667</v>
      </c>
      <c r="H38" s="217">
        <f t="shared" si="12"/>
        <v>5</v>
      </c>
      <c r="I38" s="217">
        <f t="shared" si="12"/>
        <v>5</v>
      </c>
      <c r="J38" s="217">
        <f t="shared" si="12"/>
        <v>5</v>
      </c>
      <c r="K38" s="217">
        <f t="shared" si="12"/>
        <v>5</v>
      </c>
      <c r="L38" s="217">
        <f t="shared" si="12"/>
        <v>5</v>
      </c>
      <c r="M38" s="217">
        <f t="shared" si="12"/>
        <v>5</v>
      </c>
      <c r="N38" s="217">
        <f t="shared" si="12"/>
        <v>5</v>
      </c>
      <c r="O38" s="217">
        <f t="shared" si="12"/>
        <v>5</v>
      </c>
      <c r="P38" s="217">
        <f t="shared" si="12"/>
        <v>5</v>
      </c>
      <c r="Q38" s="217">
        <f t="shared" si="12"/>
        <v>5</v>
      </c>
      <c r="R38" s="217">
        <f t="shared" si="12"/>
        <v>5</v>
      </c>
      <c r="S38" s="217">
        <f t="shared" si="12"/>
        <v>5</v>
      </c>
      <c r="T38" s="217">
        <f t="shared" si="12"/>
        <v>5</v>
      </c>
      <c r="U38" s="217">
        <f t="shared" si="12"/>
        <v>5</v>
      </c>
      <c r="V38" s="217">
        <f t="shared" si="12"/>
        <v>5</v>
      </c>
      <c r="W38" s="217">
        <f t="shared" si="12"/>
        <v>5</v>
      </c>
      <c r="X38" s="217">
        <f t="shared" si="12"/>
        <v>5</v>
      </c>
      <c r="Y38" s="217">
        <f t="shared" si="12"/>
        <v>5</v>
      </c>
      <c r="Z38" s="217">
        <f t="shared" si="12"/>
        <v>5</v>
      </c>
      <c r="AA38" s="217">
        <f t="shared" si="12"/>
        <v>5</v>
      </c>
      <c r="AB38" s="217">
        <f t="shared" si="12"/>
        <v>5</v>
      </c>
      <c r="AC38" s="217">
        <f t="shared" si="12"/>
        <v>5</v>
      </c>
      <c r="AD38" s="217">
        <f t="shared" si="12"/>
        <v>4.9135802469135799</v>
      </c>
      <c r="AE38" s="217">
        <f t="shared" si="12"/>
        <v>5</v>
      </c>
      <c r="AF38" s="217">
        <f t="shared" si="12"/>
        <v>5</v>
      </c>
      <c r="AG38" s="217">
        <f t="shared" si="12"/>
        <v>5</v>
      </c>
      <c r="AH38" s="217">
        <f t="shared" si="12"/>
        <v>5</v>
      </c>
      <c r="AI38" s="217">
        <f t="shared" si="12"/>
        <v>4</v>
      </c>
      <c r="AJ38" s="217">
        <f t="shared" si="12"/>
        <v>5</v>
      </c>
      <c r="AK38" s="217">
        <f t="shared" si="12"/>
        <v>5</v>
      </c>
      <c r="AL38" s="217">
        <f t="shared" si="12"/>
        <v>4</v>
      </c>
      <c r="AM38" s="217">
        <f t="shared" si="12"/>
        <v>5</v>
      </c>
      <c r="AN38" s="217">
        <f t="shared" si="12"/>
        <v>5</v>
      </c>
      <c r="AO38" s="217">
        <f t="shared" si="12"/>
        <v>5</v>
      </c>
      <c r="AP38" s="217">
        <f t="shared" si="12"/>
        <v>5</v>
      </c>
      <c r="AQ38" s="217">
        <f t="shared" si="12"/>
        <v>5</v>
      </c>
      <c r="AR38" s="217">
        <f t="shared" si="12"/>
        <v>5</v>
      </c>
      <c r="AS38" s="217">
        <f t="shared" si="12"/>
        <v>5</v>
      </c>
      <c r="AT38" s="217">
        <f t="shared" si="12"/>
        <v>5</v>
      </c>
      <c r="AU38" s="217">
        <f t="shared" si="12"/>
        <v>5</v>
      </c>
      <c r="AV38" s="217">
        <f t="shared" si="12"/>
        <v>5</v>
      </c>
      <c r="AW38" s="217">
        <f t="shared" si="12"/>
        <v>5</v>
      </c>
      <c r="AX38" s="217">
        <f t="shared" si="12"/>
        <v>5</v>
      </c>
      <c r="AY38" s="217">
        <f t="shared" si="12"/>
        <v>5</v>
      </c>
      <c r="AZ38" s="217">
        <f t="shared" si="12"/>
        <v>5</v>
      </c>
      <c r="BA38" s="217">
        <f t="shared" si="12"/>
        <v>5</v>
      </c>
      <c r="BB38" s="217">
        <f t="shared" si="12"/>
        <v>5</v>
      </c>
      <c r="BC38" s="217">
        <f t="shared" si="12"/>
        <v>5</v>
      </c>
      <c r="BD38" s="217">
        <f t="shared" si="12"/>
        <v>5</v>
      </c>
      <c r="BE38" s="217">
        <f t="shared" si="12"/>
        <v>5</v>
      </c>
      <c r="BF38" s="217">
        <f t="shared" si="12"/>
        <v>5</v>
      </c>
      <c r="BG38" s="217">
        <f t="shared" si="12"/>
        <v>5</v>
      </c>
      <c r="BH38" s="217">
        <f t="shared" si="12"/>
        <v>5</v>
      </c>
      <c r="BI38" s="217">
        <f t="shared" si="12"/>
        <v>5</v>
      </c>
      <c r="BJ38" s="217">
        <f t="shared" si="12"/>
        <v>5</v>
      </c>
      <c r="BK38" s="217">
        <f t="shared" si="12"/>
        <v>5</v>
      </c>
      <c r="BL38" s="217">
        <f t="shared" si="12"/>
        <v>5</v>
      </c>
      <c r="BM38" s="217">
        <f t="shared" si="12"/>
        <v>5</v>
      </c>
      <c r="BN38" s="217">
        <f t="shared" si="12"/>
        <v>5</v>
      </c>
      <c r="BO38" s="217">
        <f t="shared" si="12"/>
        <v>5</v>
      </c>
      <c r="BP38" s="217">
        <f t="shared" ref="BP38:BU38" si="13">SUM(BP35:BP37)/3</f>
        <v>5</v>
      </c>
      <c r="BQ38" s="217">
        <f t="shared" si="13"/>
        <v>5</v>
      </c>
      <c r="BR38" s="217">
        <f t="shared" si="13"/>
        <v>5</v>
      </c>
      <c r="BS38" s="217">
        <f t="shared" si="13"/>
        <v>4.95</v>
      </c>
      <c r="BT38" s="258">
        <f t="shared" si="13"/>
        <v>4.93179012345679</v>
      </c>
      <c r="BU38" s="258">
        <f t="shared" si="13"/>
        <v>98.635802469135811</v>
      </c>
    </row>
    <row r="39" spans="1:73" ht="20.25" customHeight="1" thickBot="1" x14ac:dyDescent="0.4">
      <c r="A39" s="269"/>
      <c r="B39" s="270" t="s">
        <v>340</v>
      </c>
      <c r="C39" s="271">
        <f>(C12+C13+C14+C15+C16+C17+C18+C21+C22+C23+C24+C25+C26+C27+C30+C31+C32+C35+C36+C37)/20</f>
        <v>4.5</v>
      </c>
      <c r="D39" s="271">
        <f>(D12+D13+D14+D15+D16+D17+D18+D21+D22+D23+D24+D25+D26+D27+D30+D31+D32+D35+D36+D37)/20</f>
        <v>4</v>
      </c>
      <c r="E39" s="271">
        <f t="shared" ref="E39:BM39" si="14">(E12+E13+E14+E15+E16+E17+E18+E21+E22+E23+E24+E25+E26+E27+E30+E31+E32+E35+E36+E37)/20</f>
        <v>4.55</v>
      </c>
      <c r="F39" s="271">
        <f t="shared" si="14"/>
        <v>5</v>
      </c>
      <c r="G39" s="271">
        <f t="shared" si="14"/>
        <v>4.5</v>
      </c>
      <c r="H39" s="271">
        <f t="shared" si="14"/>
        <v>4.8499999999999996</v>
      </c>
      <c r="I39" s="271">
        <f t="shared" si="14"/>
        <v>5</v>
      </c>
      <c r="J39" s="271">
        <f t="shared" si="14"/>
        <v>4.95</v>
      </c>
      <c r="K39" s="271">
        <f t="shared" si="14"/>
        <v>5</v>
      </c>
      <c r="L39" s="271">
        <f t="shared" si="14"/>
        <v>5</v>
      </c>
      <c r="M39" s="271">
        <f t="shared" si="14"/>
        <v>5</v>
      </c>
      <c r="N39" s="271">
        <f t="shared" si="14"/>
        <v>5</v>
      </c>
      <c r="O39" s="271">
        <f t="shared" si="14"/>
        <v>5</v>
      </c>
      <c r="P39" s="271">
        <f t="shared" si="14"/>
        <v>4.8499999999999996</v>
      </c>
      <c r="Q39" s="271">
        <f t="shared" si="14"/>
        <v>5</v>
      </c>
      <c r="R39" s="271">
        <f t="shared" si="14"/>
        <v>5</v>
      </c>
      <c r="S39" s="271">
        <f t="shared" si="14"/>
        <v>5</v>
      </c>
      <c r="T39" s="271">
        <f t="shared" si="14"/>
        <v>4.95</v>
      </c>
      <c r="U39" s="258">
        <f t="shared" si="14"/>
        <v>4.95</v>
      </c>
      <c r="V39" s="258">
        <f t="shared" si="14"/>
        <v>5</v>
      </c>
      <c r="W39" s="258">
        <f t="shared" si="14"/>
        <v>4.8499999999999996</v>
      </c>
      <c r="X39" s="258">
        <f t="shared" si="14"/>
        <v>5</v>
      </c>
      <c r="Y39" s="258">
        <f t="shared" si="14"/>
        <v>5</v>
      </c>
      <c r="Z39" s="258">
        <f t="shared" si="14"/>
        <v>5</v>
      </c>
      <c r="AA39" s="258">
        <f t="shared" si="14"/>
        <v>4.95</v>
      </c>
      <c r="AB39" s="258">
        <f t="shared" si="14"/>
        <v>4.95</v>
      </c>
      <c r="AC39" s="258">
        <f t="shared" si="14"/>
        <v>5</v>
      </c>
      <c r="AD39" s="258">
        <f>(AD12+AD13+AD14+AD15+AD16+AD17+AD18+AD21+AD22+AD23+AD24+AD25+AD26+AD27+AD30+AD31+AD32+AD35+AD36+AD37)/20</f>
        <v>4.883333333333332</v>
      </c>
      <c r="AE39" s="258">
        <f t="shared" si="14"/>
        <v>4.95</v>
      </c>
      <c r="AF39" s="258">
        <f t="shared" si="14"/>
        <v>4.8499999999999996</v>
      </c>
      <c r="AG39" s="258">
        <f t="shared" si="14"/>
        <v>4.9000000000000004</v>
      </c>
      <c r="AH39" s="258">
        <f t="shared" si="14"/>
        <v>5</v>
      </c>
      <c r="AI39" s="258">
        <f t="shared" si="14"/>
        <v>4.05</v>
      </c>
      <c r="AJ39" s="258">
        <f t="shared" si="14"/>
        <v>5</v>
      </c>
      <c r="AK39" s="258">
        <f t="shared" si="14"/>
        <v>4.7</v>
      </c>
      <c r="AL39" s="258">
        <f t="shared" si="14"/>
        <v>4.1500000000000004</v>
      </c>
      <c r="AM39" s="258">
        <f t="shared" si="14"/>
        <v>5</v>
      </c>
      <c r="AN39" s="258">
        <f t="shared" si="14"/>
        <v>5</v>
      </c>
      <c r="AO39" s="258">
        <f t="shared" si="14"/>
        <v>4.8</v>
      </c>
      <c r="AP39" s="258">
        <f t="shared" si="14"/>
        <v>4.8</v>
      </c>
      <c r="AQ39" s="258">
        <f t="shared" si="14"/>
        <v>5</v>
      </c>
      <c r="AR39" s="258">
        <f t="shared" si="14"/>
        <v>5</v>
      </c>
      <c r="AS39" s="258">
        <f t="shared" si="14"/>
        <v>4.8499999999999996</v>
      </c>
      <c r="AT39" s="258">
        <f t="shared" si="14"/>
        <v>4.8499999999999996</v>
      </c>
      <c r="AU39" s="258">
        <f t="shared" si="14"/>
        <v>5</v>
      </c>
      <c r="AV39" s="258">
        <f t="shared" si="14"/>
        <v>5</v>
      </c>
      <c r="AW39" s="258">
        <f t="shared" si="14"/>
        <v>5</v>
      </c>
      <c r="AX39" s="258">
        <f t="shared" si="14"/>
        <v>5</v>
      </c>
      <c r="AY39" s="258">
        <f t="shared" si="14"/>
        <v>4.8499999999999996</v>
      </c>
      <c r="AZ39" s="258">
        <f t="shared" si="14"/>
        <v>5</v>
      </c>
      <c r="BA39" s="258">
        <f t="shared" si="14"/>
        <v>5</v>
      </c>
      <c r="BB39" s="258">
        <f t="shared" si="14"/>
        <v>5</v>
      </c>
      <c r="BC39" s="258">
        <f t="shared" si="14"/>
        <v>5</v>
      </c>
      <c r="BD39" s="258">
        <f t="shared" si="14"/>
        <v>5</v>
      </c>
      <c r="BE39" s="258">
        <f t="shared" si="14"/>
        <v>5</v>
      </c>
      <c r="BF39" s="258">
        <f t="shared" si="14"/>
        <v>4.8</v>
      </c>
      <c r="BG39" s="258">
        <f t="shared" si="14"/>
        <v>4.95</v>
      </c>
      <c r="BH39" s="258">
        <f t="shared" si="14"/>
        <v>5</v>
      </c>
      <c r="BI39" s="258">
        <f t="shared" si="14"/>
        <v>5</v>
      </c>
      <c r="BJ39" s="258">
        <f t="shared" si="14"/>
        <v>5</v>
      </c>
      <c r="BK39" s="258">
        <f t="shared" si="14"/>
        <v>5</v>
      </c>
      <c r="BL39" s="258">
        <f t="shared" si="14"/>
        <v>5</v>
      </c>
      <c r="BM39" s="258">
        <f t="shared" si="14"/>
        <v>5</v>
      </c>
      <c r="BN39" s="258">
        <f t="shared" ref="BN39:BR39" si="15">(BN12+BN13+BN14+BN15+BN16+BN17+BN18+BN21+BN22+BN23+BN24+BN25+BN26+BN27+BN30+BN31+BN32+BN35+BN36+BN37)/20</f>
        <v>5</v>
      </c>
      <c r="BO39" s="258">
        <f t="shared" si="15"/>
        <v>4.8</v>
      </c>
      <c r="BP39" s="258">
        <f t="shared" si="15"/>
        <v>4.95</v>
      </c>
      <c r="BQ39" s="258">
        <f t="shared" si="15"/>
        <v>5</v>
      </c>
      <c r="BR39" s="258">
        <f t="shared" si="15"/>
        <v>5</v>
      </c>
      <c r="BS39" s="258">
        <f t="shared" si="1"/>
        <v>4.9062499999999991</v>
      </c>
      <c r="BT39" s="258">
        <f t="shared" si="7"/>
        <v>4.8947916666666655</v>
      </c>
      <c r="BU39" s="260">
        <f t="shared" si="3"/>
        <v>97.895833333333314</v>
      </c>
    </row>
    <row r="40" spans="1:73" x14ac:dyDescent="0.35">
      <c r="A40" s="172"/>
      <c r="C40" s="9"/>
      <c r="D40" s="9"/>
      <c r="E40" s="9"/>
      <c r="G40" s="9"/>
      <c r="H40" s="9"/>
      <c r="L40" s="7"/>
      <c r="M40" s="7"/>
      <c r="N40" s="7"/>
      <c r="O40" s="7"/>
      <c r="P40" s="14"/>
      <c r="Q40" s="14"/>
      <c r="R40" s="9"/>
      <c r="S40" s="9"/>
      <c r="T40" s="9"/>
      <c r="U40" s="9"/>
      <c r="V40" s="9"/>
      <c r="AD40" s="108"/>
      <c r="AQ40" s="7"/>
      <c r="AR40" s="7"/>
      <c r="AS40" s="7"/>
      <c r="AT40" s="7"/>
      <c r="AU40" s="9"/>
      <c r="AV40" s="9"/>
      <c r="AW40" s="9"/>
      <c r="AX40" s="9"/>
      <c r="AY40" s="9"/>
      <c r="AZ40" s="7"/>
      <c r="BA40" s="9"/>
      <c r="BB40" s="9"/>
      <c r="BC40" s="9"/>
      <c r="BD40" s="9"/>
      <c r="BE40" s="9"/>
      <c r="BF40" s="9"/>
      <c r="BG40" s="9"/>
      <c r="BH40" s="7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</row>
    <row r="41" spans="1:73" x14ac:dyDescent="0.35">
      <c r="A41" s="99"/>
      <c r="B41" s="7"/>
      <c r="C41" s="9"/>
      <c r="D41" s="9"/>
      <c r="E41" s="9"/>
      <c r="G41" s="9"/>
      <c r="H41" s="9"/>
      <c r="L41" s="7"/>
      <c r="M41" s="7"/>
      <c r="N41" s="7"/>
      <c r="O41" s="7"/>
      <c r="P41" s="14"/>
      <c r="Q41" s="14"/>
      <c r="R41" s="9"/>
      <c r="S41" s="9"/>
      <c r="T41" s="9"/>
      <c r="U41" s="9"/>
      <c r="V41" s="9"/>
      <c r="AQ41" s="7"/>
      <c r="AR41" s="7"/>
      <c r="AS41" s="7"/>
      <c r="AT41" s="7"/>
      <c r="AU41" s="9"/>
      <c r="AV41" s="9"/>
      <c r="AW41" s="9"/>
      <c r="AX41" s="9"/>
      <c r="AY41" s="9"/>
      <c r="AZ41" s="7"/>
      <c r="BA41" s="9"/>
      <c r="BB41" s="9"/>
      <c r="BC41" s="9"/>
      <c r="BD41" s="9"/>
      <c r="BE41" s="9"/>
      <c r="BF41" s="9"/>
      <c r="BG41" s="9"/>
      <c r="BH41" s="7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</row>
    <row r="42" spans="1:73" x14ac:dyDescent="0.35">
      <c r="B42" s="7"/>
      <c r="C42" s="9"/>
      <c r="D42" s="9"/>
      <c r="E42" s="9"/>
      <c r="G42" s="9"/>
      <c r="H42" s="9"/>
      <c r="L42" s="7"/>
      <c r="M42" s="7"/>
      <c r="N42" s="7"/>
      <c r="O42" s="7"/>
      <c r="P42" s="14"/>
      <c r="Q42" s="14"/>
      <c r="R42" s="9"/>
      <c r="S42" s="9"/>
      <c r="T42" s="9"/>
      <c r="U42" s="9"/>
      <c r="V42" s="9"/>
      <c r="AQ42" s="7"/>
      <c r="AR42" s="7"/>
      <c r="AS42" s="7"/>
      <c r="AT42" s="7"/>
      <c r="AU42" s="9"/>
      <c r="AV42" s="9"/>
      <c r="AW42" s="9"/>
      <c r="AX42" s="9"/>
      <c r="AY42" s="9"/>
      <c r="AZ42" s="7"/>
      <c r="BA42" s="9"/>
      <c r="BB42" s="9"/>
      <c r="BC42" s="9"/>
      <c r="BD42" s="9"/>
      <c r="BE42" s="9"/>
      <c r="BF42" s="9"/>
      <c r="BG42" s="9"/>
      <c r="BH42" s="7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</row>
    <row r="43" spans="1:73" x14ac:dyDescent="0.35">
      <c r="B43" s="7"/>
      <c r="C43" s="9"/>
      <c r="D43" s="9"/>
      <c r="E43" s="9"/>
      <c r="G43" s="9"/>
      <c r="H43" s="9"/>
      <c r="L43" s="7"/>
      <c r="M43" s="7"/>
      <c r="N43" s="7"/>
      <c r="O43" s="7"/>
      <c r="P43" s="14"/>
      <c r="Q43" s="14"/>
      <c r="R43" s="9"/>
      <c r="S43" s="9"/>
      <c r="T43" s="9"/>
      <c r="U43" s="9"/>
      <c r="V43" s="9"/>
      <c r="AQ43" s="7"/>
      <c r="AR43" s="7"/>
      <c r="AS43" s="7"/>
      <c r="AT43" s="7"/>
      <c r="AU43" s="9"/>
      <c r="AV43" s="9"/>
      <c r="AW43" s="9"/>
      <c r="AX43" s="9"/>
      <c r="AY43" s="9"/>
      <c r="AZ43" s="7"/>
      <c r="BA43" s="9"/>
      <c r="BB43" s="9"/>
      <c r="BC43" s="9"/>
      <c r="BD43" s="9"/>
      <c r="BE43" s="9"/>
      <c r="BF43" s="9"/>
      <c r="BG43" s="9"/>
      <c r="BH43" s="7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</row>
    <row r="44" spans="1:73" x14ac:dyDescent="0.35">
      <c r="B44" s="7"/>
      <c r="C44" s="9"/>
      <c r="D44" s="9"/>
      <c r="E44" s="9"/>
      <c r="G44" s="9"/>
      <c r="H44" s="9"/>
      <c r="L44" s="7"/>
      <c r="M44" s="7"/>
      <c r="N44" s="7"/>
      <c r="O44" s="7"/>
      <c r="P44" s="14"/>
      <c r="Q44" s="14"/>
      <c r="R44" s="9"/>
      <c r="S44" s="9"/>
      <c r="T44" s="9"/>
      <c r="U44" s="9"/>
      <c r="V44" s="9"/>
      <c r="AQ44" s="7"/>
      <c r="AR44" s="7"/>
      <c r="AS44" s="7"/>
      <c r="AT44" s="7"/>
      <c r="AU44" s="9"/>
      <c r="AV44" s="9"/>
      <c r="AW44" s="9"/>
      <c r="AX44" s="9"/>
      <c r="AY44" s="9"/>
      <c r="AZ44" s="7"/>
      <c r="BA44" s="9"/>
      <c r="BB44" s="9"/>
      <c r="BC44" s="9"/>
      <c r="BD44" s="9"/>
      <c r="BE44" s="9"/>
      <c r="BF44" s="9"/>
      <c r="BG44" s="9"/>
      <c r="BH44" s="7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</row>
    <row r="45" spans="1:73" x14ac:dyDescent="0.35">
      <c r="B45" s="7"/>
      <c r="C45" s="9"/>
      <c r="D45" s="9"/>
      <c r="E45" s="9"/>
      <c r="G45" s="9"/>
      <c r="H45" s="9"/>
      <c r="L45" s="7"/>
      <c r="M45" s="7"/>
      <c r="N45" s="7"/>
      <c r="O45" s="7"/>
      <c r="P45" s="14"/>
      <c r="Q45" s="14"/>
      <c r="R45" s="9"/>
      <c r="S45" s="9"/>
      <c r="T45" s="9"/>
      <c r="U45" s="9"/>
      <c r="V45" s="9"/>
      <c r="AQ45" s="7"/>
      <c r="AR45" s="7"/>
      <c r="AS45" s="7"/>
      <c r="AT45" s="7"/>
      <c r="AU45" s="9"/>
      <c r="AV45" s="9"/>
      <c r="AW45" s="9"/>
      <c r="AX45" s="9"/>
      <c r="AY45" s="9"/>
      <c r="AZ45" s="7"/>
      <c r="BA45" s="9"/>
      <c r="BB45" s="9"/>
      <c r="BC45" s="9"/>
      <c r="BD45" s="9"/>
      <c r="BE45" s="9"/>
      <c r="BF45" s="9"/>
      <c r="BG45" s="9"/>
      <c r="BH45" s="7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</row>
    <row r="46" spans="1:73" x14ac:dyDescent="0.35">
      <c r="B46" s="7"/>
      <c r="C46" s="9"/>
      <c r="D46" s="9"/>
      <c r="E46" s="9"/>
      <c r="G46" s="9"/>
      <c r="H46" s="9"/>
      <c r="L46" s="7"/>
      <c r="M46" s="7"/>
      <c r="N46" s="7"/>
      <c r="O46" s="7"/>
      <c r="P46" s="14"/>
      <c r="Q46" s="14"/>
      <c r="R46" s="9"/>
      <c r="S46" s="9"/>
      <c r="T46" s="9"/>
      <c r="U46" s="9"/>
      <c r="V46" s="9"/>
      <c r="AQ46" s="7"/>
      <c r="AR46" s="7"/>
      <c r="AS46" s="7"/>
      <c r="AT46" s="7"/>
      <c r="AU46" s="9"/>
      <c r="AV46" s="9"/>
      <c r="AW46" s="9"/>
      <c r="AX46" s="9"/>
      <c r="AY46" s="9"/>
      <c r="AZ46" s="7"/>
      <c r="BA46" s="9"/>
      <c r="BB46" s="9"/>
      <c r="BC46" s="9"/>
      <c r="BD46" s="9"/>
      <c r="BE46" s="9"/>
      <c r="BF46" s="9"/>
      <c r="BG46" s="9"/>
      <c r="BH46" s="7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</row>
    <row r="47" spans="1:73" x14ac:dyDescent="0.35">
      <c r="B47" s="7"/>
      <c r="C47" s="9"/>
      <c r="D47" s="9"/>
      <c r="E47" s="9"/>
      <c r="G47" s="9"/>
      <c r="H47" s="9"/>
      <c r="L47" s="7"/>
      <c r="M47" s="7"/>
      <c r="N47" s="7"/>
      <c r="O47" s="7"/>
      <c r="P47" s="14"/>
      <c r="Q47" s="14"/>
      <c r="R47" s="9"/>
      <c r="S47" s="9"/>
      <c r="T47" s="9"/>
      <c r="U47" s="9"/>
      <c r="V47" s="9"/>
      <c r="AQ47" s="7"/>
      <c r="AR47" s="7"/>
      <c r="AS47" s="7"/>
      <c r="AT47" s="7"/>
      <c r="AU47" s="9"/>
      <c r="AV47" s="9"/>
      <c r="AW47" s="9"/>
      <c r="AX47" s="9"/>
      <c r="AY47" s="9"/>
      <c r="AZ47" s="7"/>
      <c r="BA47" s="9"/>
      <c r="BB47" s="9"/>
      <c r="BC47" s="9"/>
      <c r="BD47" s="9"/>
      <c r="BE47" s="9"/>
      <c r="BF47" s="9"/>
      <c r="BG47" s="9"/>
      <c r="BH47" s="7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</row>
    <row r="48" spans="1:73" x14ac:dyDescent="0.35">
      <c r="B48" s="7"/>
      <c r="C48" s="9"/>
      <c r="D48" s="9"/>
      <c r="E48" s="9"/>
      <c r="G48" s="9"/>
      <c r="H48" s="9"/>
      <c r="L48" s="7"/>
      <c r="M48" s="7"/>
      <c r="N48" s="7"/>
      <c r="O48" s="7"/>
      <c r="P48" s="14"/>
      <c r="Q48" s="14"/>
      <c r="R48" s="9"/>
      <c r="S48" s="9"/>
      <c r="T48" s="9"/>
      <c r="U48" s="9"/>
      <c r="V48" s="9"/>
      <c r="AQ48" s="7"/>
      <c r="AR48" s="7"/>
      <c r="AS48" s="7"/>
      <c r="AT48" s="7"/>
      <c r="AU48" s="9"/>
      <c r="AV48" s="9"/>
      <c r="AW48" s="9"/>
      <c r="AX48" s="9"/>
      <c r="AY48" s="9"/>
      <c r="AZ48" s="7"/>
      <c r="BA48" s="9"/>
      <c r="BB48" s="9"/>
      <c r="BC48" s="9"/>
      <c r="BD48" s="9"/>
      <c r="BE48" s="9"/>
      <c r="BF48" s="9"/>
      <c r="BG48" s="9"/>
      <c r="BH48" s="7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</row>
    <row r="49" spans="2:71" x14ac:dyDescent="0.35">
      <c r="B49" s="7"/>
      <c r="C49" s="9"/>
      <c r="D49" s="9"/>
      <c r="E49" s="9"/>
      <c r="G49" s="9"/>
      <c r="H49" s="9"/>
      <c r="L49" s="7"/>
      <c r="M49" s="7"/>
      <c r="N49" s="7"/>
      <c r="O49" s="7"/>
      <c r="P49" s="14"/>
      <c r="Q49" s="14"/>
      <c r="R49" s="9"/>
      <c r="S49" s="9"/>
      <c r="T49" s="9"/>
      <c r="U49" s="9"/>
      <c r="V49" s="9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9"/>
      <c r="BB49" s="9"/>
      <c r="BC49" s="9"/>
      <c r="BD49" s="9"/>
      <c r="BE49" s="9"/>
      <c r="BF49" s="9"/>
      <c r="BG49" s="9"/>
      <c r="BH49" s="7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</row>
    <row r="50" spans="2:71" x14ac:dyDescent="0.35">
      <c r="B50" s="7"/>
      <c r="C50" s="9"/>
      <c r="D50" s="9"/>
      <c r="E50" s="9"/>
      <c r="G50" s="9"/>
      <c r="H50" s="9"/>
      <c r="L50" s="7"/>
      <c r="M50" s="7"/>
      <c r="N50" s="7"/>
      <c r="O50" s="7"/>
      <c r="P50" s="14"/>
      <c r="Q50" s="14"/>
      <c r="R50" s="9"/>
      <c r="S50" s="9"/>
      <c r="T50" s="9"/>
      <c r="U50" s="9"/>
      <c r="V50" s="9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9"/>
      <c r="BB50" s="9"/>
      <c r="BC50" s="9"/>
      <c r="BD50" s="9"/>
      <c r="BE50" s="9"/>
      <c r="BF50" s="9"/>
      <c r="BG50" s="9"/>
      <c r="BH50" s="7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</row>
    <row r="51" spans="2:71" x14ac:dyDescent="0.35">
      <c r="B51" s="7"/>
      <c r="C51" s="9"/>
      <c r="D51" s="9"/>
      <c r="E51" s="9"/>
      <c r="G51" s="9"/>
      <c r="H51" s="9"/>
      <c r="L51" s="7"/>
      <c r="M51" s="7"/>
      <c r="N51" s="7"/>
      <c r="O51" s="7"/>
      <c r="P51" s="14"/>
      <c r="Q51" s="14"/>
      <c r="R51" s="9"/>
      <c r="S51" s="9"/>
      <c r="T51" s="9"/>
      <c r="U51" s="9"/>
      <c r="V51" s="9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9"/>
      <c r="BB51" s="9"/>
      <c r="BC51" s="9"/>
      <c r="BD51" s="9"/>
      <c r="BE51" s="9"/>
      <c r="BF51" s="9"/>
      <c r="BG51" s="9"/>
      <c r="BH51" s="7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</row>
    <row r="52" spans="2:71" x14ac:dyDescent="0.35">
      <c r="B52" s="7"/>
      <c r="C52" s="9"/>
      <c r="D52" s="9"/>
      <c r="E52" s="9"/>
      <c r="G52" s="9"/>
      <c r="H52" s="9"/>
      <c r="L52" s="7"/>
      <c r="M52" s="7"/>
      <c r="N52" s="7"/>
      <c r="O52" s="7"/>
      <c r="P52" s="14"/>
      <c r="Q52" s="14"/>
      <c r="R52" s="9"/>
      <c r="S52" s="9"/>
      <c r="T52" s="9"/>
      <c r="U52" s="9"/>
      <c r="V52" s="9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9"/>
      <c r="BB52" s="9"/>
      <c r="BC52" s="9"/>
      <c r="BD52" s="9"/>
      <c r="BE52" s="9"/>
      <c r="BF52" s="9"/>
      <c r="BG52" s="9"/>
      <c r="BH52" s="7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</row>
    <row r="53" spans="2:71" x14ac:dyDescent="0.35">
      <c r="B53" s="7"/>
      <c r="C53" s="9"/>
      <c r="D53" s="9"/>
      <c r="E53" s="9"/>
      <c r="G53" s="9"/>
      <c r="H53" s="9"/>
      <c r="L53" s="7"/>
      <c r="M53" s="7"/>
      <c r="N53" s="7"/>
      <c r="O53" s="7"/>
      <c r="P53" s="14"/>
      <c r="Q53" s="14"/>
      <c r="R53" s="9"/>
      <c r="S53" s="9"/>
      <c r="T53" s="9"/>
      <c r="U53" s="9"/>
      <c r="V53" s="9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9"/>
      <c r="BB53" s="9"/>
      <c r="BC53" s="9"/>
      <c r="BD53" s="9"/>
      <c r="BE53" s="9"/>
      <c r="BF53" s="9"/>
      <c r="BG53" s="9"/>
      <c r="BH53" s="7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</row>
    <row r="54" spans="2:71" x14ac:dyDescent="0.35">
      <c r="B54" s="7"/>
      <c r="C54" s="9"/>
      <c r="D54" s="9"/>
      <c r="E54" s="9"/>
      <c r="G54" s="9"/>
      <c r="H54" s="9"/>
      <c r="L54" s="7"/>
      <c r="M54" s="7"/>
      <c r="N54" s="7"/>
      <c r="O54" s="7"/>
      <c r="P54" s="14"/>
      <c r="Q54" s="14"/>
      <c r="R54" s="9"/>
      <c r="S54" s="9"/>
      <c r="T54" s="9"/>
      <c r="U54" s="9"/>
      <c r="V54" s="9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9"/>
      <c r="BB54" s="9"/>
      <c r="BC54" s="9"/>
      <c r="BD54" s="9"/>
      <c r="BE54" s="9"/>
      <c r="BF54" s="9"/>
      <c r="BG54" s="9"/>
      <c r="BH54" s="7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</row>
    <row r="55" spans="2:71" x14ac:dyDescent="0.35">
      <c r="B55" s="7"/>
      <c r="C55" s="9"/>
      <c r="D55" s="9"/>
      <c r="E55" s="9"/>
      <c r="G55" s="9"/>
      <c r="H55" s="9"/>
      <c r="L55" s="7"/>
      <c r="M55" s="7"/>
      <c r="N55" s="7"/>
      <c r="O55" s="7"/>
      <c r="P55" s="14"/>
      <c r="Q55" s="14"/>
      <c r="R55" s="9"/>
      <c r="S55" s="9"/>
      <c r="T55" s="9"/>
      <c r="U55" s="9"/>
      <c r="V55" s="9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9"/>
      <c r="BB55" s="9"/>
      <c r="BC55" s="9"/>
      <c r="BD55" s="9"/>
      <c r="BE55" s="9"/>
      <c r="BF55" s="9"/>
      <c r="BG55" s="9"/>
      <c r="BH55" s="7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</row>
    <row r="56" spans="2:71" x14ac:dyDescent="0.35">
      <c r="B56" s="7"/>
      <c r="C56" s="9"/>
      <c r="D56" s="9"/>
      <c r="E56" s="9"/>
      <c r="G56" s="9"/>
      <c r="H56" s="9"/>
      <c r="L56" s="7"/>
      <c r="M56" s="7"/>
      <c r="N56" s="7"/>
      <c r="O56" s="7"/>
      <c r="P56" s="14"/>
      <c r="Q56" s="14"/>
      <c r="R56" s="9"/>
      <c r="S56" s="9"/>
      <c r="T56" s="9"/>
      <c r="U56" s="9"/>
      <c r="V56" s="9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9"/>
      <c r="BB56" s="9"/>
      <c r="BC56" s="9"/>
      <c r="BD56" s="9"/>
      <c r="BE56" s="9"/>
      <c r="BF56" s="9"/>
      <c r="BG56" s="9"/>
      <c r="BH56" s="7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</row>
    <row r="57" spans="2:71" x14ac:dyDescent="0.35">
      <c r="B57" s="7"/>
      <c r="C57" s="9"/>
      <c r="D57" s="9"/>
      <c r="E57" s="9"/>
      <c r="G57" s="9"/>
      <c r="H57" s="9"/>
      <c r="L57" s="7"/>
      <c r="M57" s="7"/>
      <c r="N57" s="7"/>
      <c r="O57" s="7"/>
      <c r="P57" s="14"/>
      <c r="Q57" s="14"/>
      <c r="R57" s="9"/>
      <c r="S57" s="9"/>
      <c r="T57" s="9"/>
      <c r="U57" s="9"/>
      <c r="V57" s="9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9"/>
      <c r="BB57" s="9"/>
      <c r="BC57" s="9"/>
      <c r="BD57" s="9"/>
      <c r="BE57" s="9"/>
      <c r="BF57" s="9"/>
      <c r="BG57" s="9"/>
      <c r="BH57" s="7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</row>
    <row r="58" spans="2:71" x14ac:dyDescent="0.35">
      <c r="B58" s="7"/>
      <c r="C58" s="9"/>
      <c r="D58" s="9"/>
      <c r="E58" s="9"/>
      <c r="G58" s="9"/>
      <c r="H58" s="9"/>
      <c r="L58" s="7"/>
      <c r="M58" s="7"/>
      <c r="N58" s="7"/>
      <c r="O58" s="7"/>
      <c r="P58" s="14"/>
      <c r="Q58" s="14"/>
      <c r="R58" s="9"/>
      <c r="S58" s="9"/>
      <c r="T58" s="9"/>
      <c r="U58" s="9"/>
      <c r="V58" s="9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9"/>
      <c r="BB58" s="9"/>
      <c r="BC58" s="9"/>
      <c r="BD58" s="9"/>
      <c r="BE58" s="9"/>
      <c r="BF58" s="9"/>
      <c r="BG58" s="9"/>
      <c r="BH58" s="7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</row>
    <row r="59" spans="2:71" x14ac:dyDescent="0.35">
      <c r="B59" s="7"/>
      <c r="C59" s="9"/>
      <c r="D59" s="9"/>
      <c r="E59" s="9"/>
      <c r="G59" s="9"/>
      <c r="H59" s="9"/>
      <c r="L59" s="7"/>
      <c r="M59" s="7"/>
      <c r="N59" s="7"/>
      <c r="O59" s="7"/>
      <c r="P59" s="14"/>
      <c r="Q59" s="14"/>
      <c r="R59" s="9"/>
      <c r="S59" s="9"/>
      <c r="T59" s="9"/>
      <c r="U59" s="9"/>
      <c r="V59" s="9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9"/>
      <c r="BB59" s="9"/>
      <c r="BC59" s="9"/>
      <c r="BD59" s="9"/>
      <c r="BE59" s="9"/>
      <c r="BF59" s="9"/>
      <c r="BG59" s="9"/>
      <c r="BH59" s="7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</row>
    <row r="60" spans="2:71" x14ac:dyDescent="0.35">
      <c r="B60" s="7"/>
      <c r="C60" s="9"/>
      <c r="D60" s="9"/>
      <c r="E60" s="9"/>
      <c r="G60" s="9"/>
      <c r="H60" s="9"/>
      <c r="L60" s="7"/>
      <c r="M60" s="7"/>
      <c r="N60" s="7"/>
      <c r="O60" s="7"/>
      <c r="P60" s="14"/>
      <c r="Q60" s="14"/>
      <c r="R60" s="9"/>
      <c r="S60" s="9"/>
      <c r="T60" s="9"/>
      <c r="U60" s="9"/>
      <c r="V60" s="9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9"/>
      <c r="BB60" s="9"/>
      <c r="BC60" s="9"/>
      <c r="BD60" s="9"/>
      <c r="BE60" s="9"/>
      <c r="BF60" s="9"/>
      <c r="BG60" s="9"/>
      <c r="BH60" s="7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</row>
    <row r="61" spans="2:71" x14ac:dyDescent="0.35">
      <c r="B61" s="7"/>
      <c r="C61" s="9"/>
      <c r="D61" s="9"/>
      <c r="E61" s="9"/>
      <c r="G61" s="9"/>
      <c r="H61" s="9"/>
      <c r="L61" s="7"/>
      <c r="M61" s="7"/>
      <c r="N61" s="7"/>
      <c r="O61" s="7"/>
      <c r="P61" s="14"/>
      <c r="Q61" s="14"/>
      <c r="R61" s="9"/>
      <c r="S61" s="9"/>
      <c r="T61" s="9"/>
      <c r="U61" s="9"/>
      <c r="V61" s="9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9"/>
      <c r="BB61" s="9"/>
      <c r="BC61" s="9"/>
      <c r="BD61" s="9"/>
      <c r="BE61" s="9"/>
      <c r="BF61" s="9"/>
      <c r="BG61" s="9"/>
      <c r="BH61" s="7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</row>
    <row r="62" spans="2:71" x14ac:dyDescent="0.35">
      <c r="B62" s="7"/>
      <c r="C62" s="9"/>
      <c r="D62" s="9"/>
      <c r="E62" s="9"/>
      <c r="G62" s="9"/>
      <c r="H62" s="9"/>
      <c r="L62" s="7"/>
      <c r="M62" s="7"/>
      <c r="N62" s="7"/>
      <c r="O62" s="7"/>
      <c r="P62" s="14"/>
      <c r="Q62" s="14"/>
      <c r="R62" s="9"/>
      <c r="S62" s="9"/>
      <c r="T62" s="9"/>
      <c r="U62" s="9"/>
      <c r="V62" s="9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9"/>
      <c r="BB62" s="9"/>
      <c r="BC62" s="9"/>
      <c r="BD62" s="9"/>
      <c r="BE62" s="9"/>
      <c r="BF62" s="9"/>
      <c r="BG62" s="9"/>
      <c r="BH62" s="7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</row>
    <row r="63" spans="2:71" x14ac:dyDescent="0.35">
      <c r="B63" s="7"/>
      <c r="C63" s="9"/>
      <c r="D63" s="9"/>
      <c r="E63" s="9"/>
      <c r="G63" s="9"/>
      <c r="H63" s="9"/>
      <c r="L63" s="7"/>
      <c r="M63" s="7"/>
      <c r="N63" s="7"/>
      <c r="O63" s="7"/>
      <c r="P63" s="14"/>
      <c r="Q63" s="14"/>
      <c r="R63" s="9"/>
      <c r="S63" s="9"/>
      <c r="T63" s="9"/>
      <c r="U63" s="9"/>
      <c r="V63" s="9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9"/>
      <c r="BB63" s="9"/>
      <c r="BC63" s="9"/>
      <c r="BD63" s="9"/>
      <c r="BE63" s="9"/>
      <c r="BF63" s="9"/>
      <c r="BG63" s="9"/>
      <c r="BH63" s="7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</row>
    <row r="64" spans="2:71" x14ac:dyDescent="0.35">
      <c r="B64" s="7"/>
      <c r="C64" s="9"/>
      <c r="D64" s="9"/>
      <c r="E64" s="9"/>
      <c r="G64" s="9"/>
      <c r="H64" s="9"/>
      <c r="L64" s="7"/>
      <c r="M64" s="7"/>
      <c r="N64" s="7"/>
      <c r="O64" s="7"/>
      <c r="P64" s="14"/>
      <c r="Q64" s="14"/>
      <c r="R64" s="9"/>
      <c r="S64" s="9"/>
      <c r="T64" s="9"/>
      <c r="U64" s="9"/>
      <c r="V64" s="9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9"/>
      <c r="BB64" s="9"/>
      <c r="BC64" s="9"/>
      <c r="BD64" s="9"/>
      <c r="BE64" s="9"/>
      <c r="BF64" s="9"/>
      <c r="BG64" s="9"/>
      <c r="BH64" s="7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</row>
    <row r="65" spans="2:71" x14ac:dyDescent="0.35">
      <c r="B65" s="7"/>
      <c r="C65" s="9"/>
      <c r="D65" s="9"/>
      <c r="E65" s="9"/>
      <c r="G65" s="9"/>
      <c r="H65" s="9"/>
      <c r="L65" s="7"/>
      <c r="M65" s="7"/>
      <c r="N65" s="7"/>
      <c r="O65" s="7"/>
      <c r="P65" s="14"/>
      <c r="Q65" s="14"/>
      <c r="R65" s="9"/>
      <c r="S65" s="9"/>
      <c r="T65" s="9"/>
      <c r="U65" s="9"/>
      <c r="V65" s="9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9"/>
      <c r="BB65" s="9"/>
      <c r="BC65" s="9"/>
      <c r="BD65" s="9"/>
      <c r="BE65" s="9"/>
      <c r="BF65" s="9"/>
      <c r="BG65" s="9"/>
      <c r="BH65" s="7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</row>
    <row r="66" spans="2:71" x14ac:dyDescent="0.35">
      <c r="B66" s="7"/>
      <c r="C66" s="9"/>
      <c r="D66" s="9"/>
      <c r="E66" s="9"/>
      <c r="G66" s="9"/>
      <c r="H66" s="9"/>
      <c r="L66" s="7"/>
      <c r="M66" s="7"/>
      <c r="N66" s="7"/>
      <c r="O66" s="7"/>
      <c r="P66" s="14"/>
      <c r="Q66" s="14"/>
      <c r="R66" s="9"/>
      <c r="S66" s="9"/>
      <c r="T66" s="9"/>
      <c r="U66" s="9"/>
      <c r="V66" s="9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9"/>
      <c r="BB66" s="9"/>
      <c r="BC66" s="9"/>
      <c r="BD66" s="9"/>
      <c r="BE66" s="9"/>
      <c r="BF66" s="9"/>
      <c r="BG66" s="9"/>
      <c r="BH66" s="7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</row>
    <row r="67" spans="2:71" x14ac:dyDescent="0.35">
      <c r="B67" s="7"/>
      <c r="C67" s="9"/>
      <c r="D67" s="9"/>
      <c r="E67" s="9"/>
      <c r="G67" s="9"/>
      <c r="H67" s="9"/>
      <c r="L67" s="7"/>
      <c r="M67" s="7"/>
      <c r="N67" s="7"/>
      <c r="O67" s="7"/>
      <c r="P67" s="14"/>
      <c r="Q67" s="14"/>
      <c r="R67" s="9"/>
      <c r="S67" s="9"/>
      <c r="T67" s="9"/>
      <c r="U67" s="9"/>
      <c r="V67" s="9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9"/>
      <c r="BB67" s="9"/>
      <c r="BC67" s="9"/>
      <c r="BD67" s="9"/>
      <c r="BE67" s="9"/>
      <c r="BF67" s="9"/>
      <c r="BG67" s="9"/>
      <c r="BH67" s="7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</row>
    <row r="68" spans="2:71" x14ac:dyDescent="0.35">
      <c r="B68" s="7"/>
      <c r="C68" s="9"/>
      <c r="D68" s="9"/>
      <c r="E68" s="9"/>
      <c r="G68" s="9"/>
      <c r="H68" s="9"/>
      <c r="L68" s="7"/>
      <c r="M68" s="7"/>
      <c r="N68" s="7"/>
      <c r="O68" s="7"/>
      <c r="P68" s="14"/>
      <c r="Q68" s="14"/>
      <c r="R68" s="9"/>
      <c r="S68" s="9"/>
      <c r="T68" s="9"/>
      <c r="U68" s="9"/>
      <c r="V68" s="9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9"/>
      <c r="BB68" s="9"/>
      <c r="BC68" s="9"/>
      <c r="BD68" s="9"/>
      <c r="BE68" s="9"/>
      <c r="BF68" s="9"/>
      <c r="BG68" s="9"/>
      <c r="BH68" s="7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</row>
    <row r="69" spans="2:71" x14ac:dyDescent="0.35">
      <c r="B69" s="7"/>
      <c r="C69" s="9"/>
      <c r="D69" s="9"/>
      <c r="E69" s="9"/>
      <c r="G69" s="9"/>
      <c r="H69" s="9"/>
      <c r="L69" s="7"/>
      <c r="M69" s="7"/>
      <c r="N69" s="7"/>
      <c r="O69" s="7"/>
      <c r="P69" s="14"/>
      <c r="Q69" s="14"/>
      <c r="R69" s="9"/>
      <c r="S69" s="9"/>
      <c r="T69" s="9"/>
      <c r="U69" s="9"/>
      <c r="V69" s="9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9"/>
      <c r="BB69" s="9"/>
      <c r="BC69" s="9"/>
      <c r="BD69" s="9"/>
      <c r="BE69" s="9"/>
      <c r="BF69" s="9"/>
      <c r="BG69" s="9"/>
      <c r="BH69" s="7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</row>
    <row r="70" spans="2:71" x14ac:dyDescent="0.35">
      <c r="B70" s="7"/>
      <c r="C70" s="9"/>
      <c r="D70" s="9"/>
      <c r="E70" s="9"/>
      <c r="G70" s="9"/>
      <c r="H70" s="9"/>
      <c r="L70" s="7"/>
      <c r="M70" s="7"/>
      <c r="N70" s="7"/>
      <c r="O70" s="7"/>
      <c r="P70" s="14"/>
      <c r="Q70" s="14"/>
      <c r="R70" s="9"/>
      <c r="S70" s="9"/>
      <c r="T70" s="9"/>
      <c r="U70" s="9"/>
      <c r="V70" s="9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9"/>
      <c r="BB70" s="9"/>
      <c r="BC70" s="9"/>
      <c r="BD70" s="9"/>
      <c r="BE70" s="9"/>
      <c r="BF70" s="9"/>
      <c r="BG70" s="9"/>
      <c r="BH70" s="7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</row>
    <row r="71" spans="2:71" x14ac:dyDescent="0.35">
      <c r="B71" s="7"/>
      <c r="C71" s="9"/>
      <c r="D71" s="9"/>
      <c r="E71" s="9"/>
      <c r="G71" s="9"/>
      <c r="H71" s="9"/>
      <c r="L71" s="7"/>
      <c r="M71" s="7"/>
      <c r="N71" s="7"/>
      <c r="O71" s="7"/>
      <c r="P71" s="14"/>
      <c r="Q71" s="14"/>
      <c r="R71" s="9"/>
      <c r="S71" s="9"/>
      <c r="T71" s="9"/>
      <c r="U71" s="9"/>
      <c r="V71" s="9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9"/>
      <c r="BB71" s="9"/>
      <c r="BC71" s="9"/>
      <c r="BD71" s="9"/>
      <c r="BE71" s="9"/>
      <c r="BF71" s="9"/>
      <c r="BG71" s="9"/>
      <c r="BH71" s="7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</row>
    <row r="72" spans="2:71" x14ac:dyDescent="0.35">
      <c r="B72" s="7"/>
      <c r="C72" s="9"/>
      <c r="D72" s="9"/>
      <c r="E72" s="9"/>
      <c r="G72" s="9"/>
      <c r="H72" s="9"/>
      <c r="L72" s="7"/>
      <c r="M72" s="7"/>
      <c r="N72" s="7"/>
      <c r="O72" s="7"/>
      <c r="P72" s="14"/>
      <c r="Q72" s="14"/>
      <c r="R72" s="9"/>
      <c r="S72" s="9"/>
      <c r="T72" s="9"/>
      <c r="U72" s="9"/>
      <c r="V72" s="9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9"/>
      <c r="BB72" s="9"/>
      <c r="BC72" s="9"/>
      <c r="BD72" s="9"/>
      <c r="BE72" s="9"/>
      <c r="BF72" s="9"/>
      <c r="BG72" s="9"/>
      <c r="BH72" s="7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</row>
    <row r="73" spans="2:71" x14ac:dyDescent="0.35">
      <c r="B73" s="7"/>
      <c r="C73" s="9"/>
      <c r="D73" s="9"/>
      <c r="E73" s="9"/>
      <c r="G73" s="9"/>
      <c r="H73" s="9"/>
      <c r="L73" s="7"/>
      <c r="M73" s="7"/>
      <c r="N73" s="7"/>
      <c r="O73" s="7"/>
      <c r="P73" s="14"/>
      <c r="Q73" s="14"/>
      <c r="R73" s="9"/>
      <c r="S73" s="9"/>
      <c r="T73" s="9"/>
      <c r="U73" s="9"/>
      <c r="V73" s="9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9"/>
      <c r="BB73" s="9"/>
      <c r="BC73" s="9"/>
      <c r="BD73" s="9"/>
      <c r="BE73" s="9"/>
      <c r="BF73" s="9"/>
      <c r="BG73" s="9"/>
      <c r="BH73" s="7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</row>
    <row r="74" spans="2:71" x14ac:dyDescent="0.35">
      <c r="B74" s="7"/>
      <c r="C74" s="9"/>
      <c r="D74" s="9"/>
      <c r="E74" s="9"/>
      <c r="G74" s="9"/>
      <c r="H74" s="9"/>
      <c r="L74" s="7"/>
      <c r="M74" s="7"/>
      <c r="N74" s="7"/>
      <c r="O74" s="7"/>
      <c r="P74" s="14"/>
      <c r="Q74" s="14"/>
      <c r="R74" s="9"/>
      <c r="S74" s="9"/>
      <c r="T74" s="9"/>
      <c r="U74" s="9"/>
      <c r="V74" s="9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9"/>
      <c r="BB74" s="9"/>
      <c r="BC74" s="9"/>
      <c r="BD74" s="9"/>
      <c r="BE74" s="9"/>
      <c r="BF74" s="9"/>
      <c r="BG74" s="9"/>
      <c r="BH74" s="7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</row>
    <row r="75" spans="2:71" x14ac:dyDescent="0.35">
      <c r="B75" s="7"/>
      <c r="C75" s="9"/>
      <c r="D75" s="9"/>
      <c r="E75" s="9"/>
      <c r="G75" s="9"/>
      <c r="H75" s="9"/>
      <c r="L75" s="7"/>
      <c r="M75" s="7"/>
      <c r="N75" s="7"/>
      <c r="O75" s="7"/>
      <c r="P75" s="14"/>
      <c r="Q75" s="14"/>
      <c r="R75" s="9"/>
      <c r="S75" s="9"/>
      <c r="T75" s="9"/>
      <c r="U75" s="9"/>
      <c r="V75" s="9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9"/>
      <c r="BB75" s="9"/>
      <c r="BC75" s="9"/>
      <c r="BD75" s="9"/>
      <c r="BE75" s="9"/>
      <c r="BF75" s="9"/>
      <c r="BG75" s="9"/>
      <c r="BH75" s="7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</row>
    <row r="76" spans="2:71" x14ac:dyDescent="0.35">
      <c r="B76" s="7"/>
      <c r="C76" s="9"/>
      <c r="D76" s="9"/>
      <c r="E76" s="9"/>
      <c r="G76" s="9"/>
      <c r="H76" s="9"/>
      <c r="L76" s="7"/>
      <c r="M76" s="7"/>
      <c r="N76" s="7"/>
      <c r="O76" s="7"/>
      <c r="P76" s="14"/>
      <c r="Q76" s="14"/>
      <c r="R76" s="9"/>
      <c r="S76" s="9"/>
      <c r="T76" s="9"/>
      <c r="U76" s="9"/>
      <c r="V76" s="9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9"/>
      <c r="BB76" s="9"/>
      <c r="BC76" s="9"/>
      <c r="BD76" s="9"/>
      <c r="BE76" s="9"/>
      <c r="BF76" s="9"/>
      <c r="BG76" s="9"/>
      <c r="BH76" s="7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</row>
    <row r="77" spans="2:71" x14ac:dyDescent="0.35">
      <c r="B77" s="7"/>
      <c r="C77" s="9"/>
      <c r="D77" s="9"/>
      <c r="E77" s="9"/>
      <c r="G77" s="9"/>
      <c r="H77" s="9"/>
      <c r="L77" s="7"/>
      <c r="M77" s="7"/>
      <c r="N77" s="7"/>
      <c r="O77" s="7"/>
      <c r="P77" s="14"/>
      <c r="Q77" s="14"/>
      <c r="R77" s="9"/>
      <c r="S77" s="9"/>
      <c r="T77" s="9"/>
      <c r="U77" s="9"/>
      <c r="V77" s="9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9"/>
      <c r="BB77" s="9"/>
      <c r="BC77" s="9"/>
      <c r="BD77" s="9"/>
      <c r="BE77" s="9"/>
      <c r="BF77" s="9"/>
      <c r="BG77" s="9"/>
      <c r="BH77" s="7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</row>
    <row r="78" spans="2:71" x14ac:dyDescent="0.35">
      <c r="B78" s="7"/>
      <c r="C78" s="9"/>
      <c r="D78" s="9"/>
      <c r="E78" s="9"/>
      <c r="G78" s="9"/>
      <c r="H78" s="9"/>
      <c r="L78" s="7"/>
      <c r="M78" s="7"/>
      <c r="N78" s="7"/>
      <c r="O78" s="7"/>
      <c r="P78" s="14"/>
      <c r="Q78" s="14"/>
      <c r="R78" s="9"/>
      <c r="S78" s="9"/>
      <c r="T78" s="9"/>
      <c r="U78" s="9"/>
      <c r="V78" s="9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9"/>
      <c r="BB78" s="9"/>
      <c r="BC78" s="9"/>
      <c r="BD78" s="9"/>
      <c r="BE78" s="9"/>
      <c r="BF78" s="9"/>
      <c r="BG78" s="9"/>
      <c r="BH78" s="7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</row>
    <row r="79" spans="2:71" x14ac:dyDescent="0.35">
      <c r="B79" s="7"/>
      <c r="C79" s="9"/>
      <c r="D79" s="9"/>
      <c r="E79" s="9"/>
      <c r="G79" s="9"/>
      <c r="H79" s="9"/>
      <c r="L79" s="7"/>
      <c r="M79" s="7"/>
      <c r="N79" s="7"/>
      <c r="O79" s="7"/>
      <c r="P79" s="14"/>
      <c r="Q79" s="14"/>
      <c r="R79" s="9"/>
      <c r="S79" s="9"/>
      <c r="T79" s="9"/>
      <c r="U79" s="9"/>
      <c r="V79" s="9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9"/>
      <c r="BB79" s="9"/>
      <c r="BC79" s="9"/>
      <c r="BD79" s="9"/>
      <c r="BE79" s="9"/>
      <c r="BF79" s="9"/>
      <c r="BG79" s="9"/>
      <c r="BH79" s="7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</row>
    <row r="80" spans="2:71" x14ac:dyDescent="0.35">
      <c r="B80" s="7"/>
      <c r="C80" s="9"/>
      <c r="D80" s="9"/>
      <c r="E80" s="9"/>
      <c r="G80" s="9"/>
      <c r="H80" s="9"/>
      <c r="L80" s="7"/>
      <c r="M80" s="7"/>
      <c r="N80" s="7"/>
      <c r="O80" s="7"/>
      <c r="P80" s="14"/>
      <c r="Q80" s="14"/>
      <c r="R80" s="9"/>
      <c r="S80" s="9"/>
      <c r="T80" s="9"/>
      <c r="U80" s="9"/>
      <c r="V80" s="9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9"/>
      <c r="BB80" s="9"/>
      <c r="BC80" s="9"/>
      <c r="BD80" s="9"/>
      <c r="BE80" s="9"/>
      <c r="BF80" s="9"/>
      <c r="BG80" s="9"/>
      <c r="BH80" s="7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</row>
    <row r="81" spans="2:71" x14ac:dyDescent="0.35">
      <c r="B81" s="7"/>
      <c r="C81" s="9"/>
      <c r="D81" s="9"/>
      <c r="E81" s="9"/>
      <c r="G81" s="9"/>
      <c r="H81" s="9"/>
      <c r="L81" s="7"/>
      <c r="M81" s="7"/>
      <c r="N81" s="7"/>
      <c r="O81" s="7"/>
      <c r="P81" s="14"/>
      <c r="Q81" s="14"/>
      <c r="R81" s="9"/>
      <c r="S81" s="9"/>
      <c r="T81" s="9"/>
      <c r="U81" s="9"/>
      <c r="V81" s="9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9"/>
      <c r="BB81" s="9"/>
      <c r="BC81" s="9"/>
      <c r="BD81" s="9"/>
      <c r="BE81" s="9"/>
      <c r="BF81" s="9"/>
      <c r="BG81" s="9"/>
      <c r="BH81" s="7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</row>
    <row r="82" spans="2:71" x14ac:dyDescent="0.35">
      <c r="B82" s="7"/>
      <c r="C82" s="9"/>
      <c r="D82" s="9"/>
      <c r="E82" s="9"/>
      <c r="G82" s="9"/>
      <c r="H82" s="9"/>
      <c r="L82" s="7"/>
      <c r="M82" s="7"/>
      <c r="N82" s="7"/>
      <c r="O82" s="7"/>
      <c r="P82" s="14"/>
      <c r="Q82" s="14"/>
      <c r="R82" s="9"/>
      <c r="S82" s="9"/>
      <c r="T82" s="9"/>
      <c r="U82" s="9"/>
      <c r="V82" s="9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9"/>
      <c r="BB82" s="9"/>
      <c r="BC82" s="9"/>
      <c r="BD82" s="9"/>
      <c r="BE82" s="9"/>
      <c r="BF82" s="9"/>
      <c r="BG82" s="9"/>
      <c r="BH82" s="7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</row>
    <row r="83" spans="2:71" x14ac:dyDescent="0.35">
      <c r="B83" s="7"/>
      <c r="C83" s="9"/>
      <c r="D83" s="9"/>
      <c r="E83" s="9"/>
      <c r="G83" s="9"/>
      <c r="H83" s="9"/>
      <c r="L83" s="7"/>
      <c r="M83" s="7"/>
      <c r="N83" s="7"/>
      <c r="O83" s="7"/>
      <c r="P83" s="14"/>
      <c r="Q83" s="14"/>
      <c r="R83" s="9"/>
      <c r="S83" s="9"/>
      <c r="T83" s="9"/>
      <c r="U83" s="9"/>
      <c r="V83" s="9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9"/>
      <c r="BB83" s="9"/>
      <c r="BC83" s="9"/>
      <c r="BD83" s="9"/>
      <c r="BE83" s="9"/>
      <c r="BF83" s="9"/>
      <c r="BG83" s="9"/>
      <c r="BH83" s="7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</row>
    <row r="84" spans="2:71" x14ac:dyDescent="0.35">
      <c r="B84" s="7"/>
      <c r="C84" s="9"/>
      <c r="D84" s="9"/>
      <c r="E84" s="9"/>
      <c r="G84" s="9"/>
      <c r="H84" s="9"/>
      <c r="L84" s="7"/>
      <c r="M84" s="7"/>
      <c r="N84" s="7"/>
      <c r="O84" s="7"/>
      <c r="P84" s="14"/>
      <c r="Q84" s="14"/>
      <c r="R84" s="9"/>
      <c r="S84" s="9"/>
      <c r="T84" s="9"/>
      <c r="U84" s="9"/>
      <c r="V84" s="9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9"/>
      <c r="BB84" s="9"/>
      <c r="BC84" s="9"/>
      <c r="BD84" s="9"/>
      <c r="BE84" s="9"/>
      <c r="BF84" s="9"/>
      <c r="BG84" s="9"/>
      <c r="BH84" s="7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</row>
    <row r="85" spans="2:71" x14ac:dyDescent="0.35">
      <c r="B85" s="7"/>
      <c r="C85" s="9"/>
      <c r="D85" s="9"/>
      <c r="E85" s="9"/>
      <c r="G85" s="9"/>
      <c r="H85" s="9"/>
      <c r="L85" s="7"/>
      <c r="M85" s="7"/>
      <c r="N85" s="7"/>
      <c r="O85" s="7"/>
      <c r="P85" s="14"/>
      <c r="Q85" s="14"/>
      <c r="R85" s="9"/>
      <c r="S85" s="9"/>
      <c r="T85" s="9"/>
      <c r="U85" s="9"/>
      <c r="V85" s="9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9"/>
      <c r="BB85" s="9"/>
      <c r="BC85" s="9"/>
      <c r="BD85" s="9"/>
      <c r="BE85" s="9"/>
      <c r="BF85" s="9"/>
      <c r="BG85" s="9"/>
      <c r="BH85" s="7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</row>
    <row r="86" spans="2:71" x14ac:dyDescent="0.35">
      <c r="B86" s="7"/>
      <c r="C86" s="9"/>
      <c r="D86" s="9"/>
      <c r="E86" s="9"/>
      <c r="G86" s="9"/>
      <c r="H86" s="9"/>
      <c r="L86" s="7"/>
      <c r="M86" s="7"/>
      <c r="N86" s="7"/>
      <c r="O86" s="7"/>
      <c r="P86" s="14"/>
      <c r="Q86" s="14"/>
      <c r="R86" s="9"/>
      <c r="S86" s="9"/>
      <c r="T86" s="9"/>
      <c r="U86" s="9"/>
      <c r="V86" s="9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9"/>
      <c r="BB86" s="9"/>
      <c r="BC86" s="9"/>
      <c r="BD86" s="9"/>
      <c r="BE86" s="9"/>
      <c r="BF86" s="9"/>
      <c r="BG86" s="9"/>
      <c r="BH86" s="7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</row>
    <row r="87" spans="2:71" x14ac:dyDescent="0.35">
      <c r="B87" s="7"/>
      <c r="C87" s="9"/>
      <c r="D87" s="9"/>
      <c r="E87" s="9"/>
      <c r="G87" s="9"/>
      <c r="H87" s="9"/>
      <c r="L87" s="7"/>
      <c r="M87" s="7"/>
      <c r="N87" s="7"/>
      <c r="O87" s="7"/>
      <c r="P87" s="14"/>
      <c r="Q87" s="14"/>
      <c r="R87" s="9"/>
      <c r="S87" s="9"/>
      <c r="T87" s="9"/>
      <c r="U87" s="9"/>
      <c r="V87" s="9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9"/>
      <c r="BB87" s="9"/>
      <c r="BC87" s="9"/>
      <c r="BD87" s="9"/>
      <c r="BE87" s="9"/>
      <c r="BF87" s="9"/>
      <c r="BG87" s="9"/>
      <c r="BH87" s="7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</row>
    <row r="88" spans="2:71" x14ac:dyDescent="0.35">
      <c r="B88" s="7"/>
      <c r="C88" s="9"/>
      <c r="D88" s="9"/>
      <c r="E88" s="9"/>
      <c r="G88" s="9"/>
      <c r="H88" s="9"/>
      <c r="L88" s="7"/>
      <c r="M88" s="7"/>
      <c r="N88" s="7"/>
      <c r="O88" s="7"/>
      <c r="P88" s="14"/>
      <c r="Q88" s="14"/>
      <c r="R88" s="9"/>
      <c r="S88" s="9"/>
      <c r="T88" s="9"/>
      <c r="U88" s="9"/>
      <c r="V88" s="9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9"/>
      <c r="BB88" s="9"/>
      <c r="BC88" s="9"/>
      <c r="BD88" s="9"/>
      <c r="BE88" s="9"/>
      <c r="BF88" s="9"/>
      <c r="BG88" s="9"/>
      <c r="BH88" s="7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</row>
    <row r="89" spans="2:71" x14ac:dyDescent="0.35">
      <c r="B89" s="7"/>
      <c r="C89" s="9"/>
      <c r="D89" s="9"/>
      <c r="E89" s="9"/>
      <c r="G89" s="9"/>
      <c r="H89" s="9"/>
      <c r="L89" s="7"/>
      <c r="M89" s="7"/>
      <c r="N89" s="7"/>
      <c r="O89" s="7"/>
      <c r="P89" s="14"/>
      <c r="Q89" s="14"/>
      <c r="R89" s="9"/>
      <c r="S89" s="9"/>
      <c r="T89" s="9"/>
      <c r="U89" s="9"/>
      <c r="V89" s="9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9"/>
      <c r="BB89" s="9"/>
      <c r="BC89" s="9"/>
      <c r="BD89" s="9"/>
      <c r="BE89" s="9"/>
      <c r="BF89" s="9"/>
      <c r="BG89" s="9"/>
      <c r="BH89" s="7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</row>
    <row r="90" spans="2:71" x14ac:dyDescent="0.35">
      <c r="B90" s="7"/>
      <c r="C90" s="9"/>
      <c r="D90" s="9"/>
      <c r="E90" s="9"/>
      <c r="G90" s="9"/>
      <c r="H90" s="9"/>
      <c r="L90" s="7"/>
      <c r="M90" s="7"/>
      <c r="N90" s="7"/>
      <c r="O90" s="7"/>
      <c r="P90" s="14"/>
      <c r="Q90" s="14"/>
      <c r="R90" s="9"/>
      <c r="S90" s="9"/>
      <c r="T90" s="9"/>
      <c r="U90" s="9"/>
      <c r="V90" s="9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9"/>
      <c r="BB90" s="9"/>
      <c r="BC90" s="9"/>
      <c r="BD90" s="9"/>
      <c r="BE90" s="9"/>
      <c r="BF90" s="9"/>
      <c r="BG90" s="9"/>
      <c r="BH90" s="7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</row>
    <row r="91" spans="2:71" x14ac:dyDescent="0.35">
      <c r="B91" s="7"/>
      <c r="C91" s="9"/>
      <c r="D91" s="9"/>
      <c r="E91" s="9"/>
      <c r="G91" s="9"/>
      <c r="H91" s="9"/>
      <c r="L91" s="7"/>
      <c r="M91" s="7"/>
      <c r="N91" s="7"/>
      <c r="O91" s="7"/>
      <c r="P91" s="14"/>
      <c r="Q91" s="14"/>
      <c r="R91" s="9"/>
      <c r="S91" s="9"/>
      <c r="T91" s="9"/>
      <c r="U91" s="9"/>
      <c r="V91" s="9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9"/>
      <c r="BB91" s="9"/>
      <c r="BC91" s="9"/>
      <c r="BD91" s="9"/>
      <c r="BE91" s="9"/>
      <c r="BF91" s="9"/>
      <c r="BG91" s="9"/>
      <c r="BH91" s="7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</row>
    <row r="92" spans="2:71" x14ac:dyDescent="0.35">
      <c r="B92" s="7"/>
      <c r="C92" s="9"/>
      <c r="D92" s="9"/>
      <c r="E92" s="9"/>
      <c r="G92" s="9"/>
      <c r="H92" s="9"/>
      <c r="L92" s="7"/>
      <c r="M92" s="7"/>
      <c r="N92" s="7"/>
      <c r="O92" s="7"/>
      <c r="P92" s="14"/>
      <c r="Q92" s="14"/>
      <c r="R92" s="9"/>
      <c r="S92" s="9"/>
      <c r="T92" s="9"/>
      <c r="U92" s="9"/>
      <c r="V92" s="9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9"/>
      <c r="BB92" s="9"/>
      <c r="BC92" s="9"/>
      <c r="BD92" s="9"/>
      <c r="BE92" s="9"/>
      <c r="BF92" s="9"/>
      <c r="BG92" s="9"/>
      <c r="BH92" s="7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</row>
    <row r="93" spans="2:71" x14ac:dyDescent="0.35">
      <c r="B93" s="7"/>
      <c r="C93" s="9"/>
      <c r="D93" s="9"/>
      <c r="E93" s="9"/>
      <c r="G93" s="9"/>
      <c r="H93" s="9"/>
      <c r="L93" s="7"/>
      <c r="M93" s="7"/>
      <c r="N93" s="7"/>
      <c r="O93" s="7"/>
      <c r="P93" s="14"/>
      <c r="Q93" s="14"/>
      <c r="R93" s="9"/>
      <c r="S93" s="9"/>
      <c r="T93" s="9"/>
      <c r="U93" s="9"/>
      <c r="V93" s="9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9"/>
      <c r="BB93" s="9"/>
      <c r="BC93" s="9"/>
      <c r="BD93" s="9"/>
      <c r="BE93" s="9"/>
      <c r="BF93" s="9"/>
      <c r="BG93" s="9"/>
      <c r="BH93" s="7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</row>
    <row r="94" spans="2:71" x14ac:dyDescent="0.35">
      <c r="B94" s="7"/>
      <c r="C94" s="9"/>
      <c r="D94" s="9"/>
      <c r="E94" s="9"/>
      <c r="G94" s="9"/>
      <c r="H94" s="9"/>
      <c r="L94" s="7"/>
      <c r="M94" s="7"/>
      <c r="N94" s="7"/>
      <c r="O94" s="7"/>
      <c r="P94" s="14"/>
      <c r="Q94" s="14"/>
      <c r="R94" s="9"/>
      <c r="S94" s="9"/>
      <c r="T94" s="9"/>
      <c r="U94" s="9"/>
      <c r="V94" s="9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9"/>
      <c r="BB94" s="9"/>
      <c r="BC94" s="9"/>
      <c r="BD94" s="9"/>
      <c r="BE94" s="9"/>
      <c r="BF94" s="9"/>
      <c r="BG94" s="9"/>
      <c r="BH94" s="7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</row>
    <row r="95" spans="2:71" x14ac:dyDescent="0.35">
      <c r="B95" s="7"/>
      <c r="C95" s="9"/>
      <c r="D95" s="9"/>
      <c r="E95" s="9"/>
      <c r="G95" s="9"/>
      <c r="H95" s="9"/>
      <c r="L95" s="7"/>
      <c r="M95" s="7"/>
      <c r="N95" s="7"/>
      <c r="O95" s="7"/>
      <c r="P95" s="14"/>
      <c r="Q95" s="14"/>
      <c r="R95" s="9"/>
      <c r="S95" s="9"/>
      <c r="T95" s="9"/>
      <c r="U95" s="9"/>
      <c r="V95" s="9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9"/>
      <c r="BB95" s="9"/>
      <c r="BC95" s="9"/>
      <c r="BD95" s="9"/>
      <c r="BE95" s="9"/>
      <c r="BF95" s="9"/>
      <c r="BG95" s="9"/>
      <c r="BH95" s="7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</row>
    <row r="96" spans="2:71" x14ac:dyDescent="0.35">
      <c r="B96" s="7"/>
      <c r="C96" s="9"/>
      <c r="D96" s="9"/>
      <c r="E96" s="9"/>
      <c r="G96" s="9"/>
      <c r="H96" s="9"/>
      <c r="L96" s="7"/>
      <c r="M96" s="7"/>
      <c r="N96" s="7"/>
      <c r="O96" s="7"/>
      <c r="P96" s="14"/>
      <c r="Q96" s="14"/>
      <c r="R96" s="9"/>
      <c r="S96" s="9"/>
      <c r="T96" s="9"/>
      <c r="U96" s="9"/>
      <c r="V96" s="9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9"/>
      <c r="BB96" s="9"/>
      <c r="BC96" s="9"/>
      <c r="BD96" s="9"/>
      <c r="BE96" s="9"/>
      <c r="BF96" s="9"/>
      <c r="BG96" s="9"/>
      <c r="BH96" s="7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</row>
    <row r="97" spans="2:71" x14ac:dyDescent="0.35">
      <c r="B97" s="7"/>
      <c r="C97" s="9"/>
      <c r="D97" s="9"/>
      <c r="E97" s="9"/>
      <c r="G97" s="9"/>
      <c r="H97" s="9"/>
      <c r="L97" s="7"/>
      <c r="M97" s="7"/>
      <c r="N97" s="7"/>
      <c r="O97" s="7"/>
      <c r="P97" s="14"/>
      <c r="Q97" s="14"/>
      <c r="R97" s="9"/>
      <c r="S97" s="9"/>
      <c r="T97" s="9"/>
      <c r="U97" s="9"/>
      <c r="V97" s="9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9"/>
      <c r="BB97" s="9"/>
      <c r="BC97" s="9"/>
      <c r="BD97" s="9"/>
      <c r="BE97" s="9"/>
      <c r="BF97" s="9"/>
      <c r="BG97" s="9"/>
      <c r="BH97" s="7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</row>
    <row r="98" spans="2:71" x14ac:dyDescent="0.35">
      <c r="B98" s="7"/>
      <c r="C98" s="9"/>
      <c r="D98" s="9"/>
      <c r="E98" s="9"/>
      <c r="G98" s="9"/>
      <c r="H98" s="9"/>
      <c r="L98" s="7"/>
      <c r="M98" s="7"/>
      <c r="N98" s="7"/>
      <c r="O98" s="7"/>
      <c r="P98" s="14"/>
      <c r="Q98" s="14"/>
      <c r="R98" s="9"/>
      <c r="S98" s="9"/>
      <c r="T98" s="9"/>
      <c r="U98" s="9"/>
      <c r="V98" s="9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9"/>
      <c r="BB98" s="9"/>
      <c r="BC98" s="9"/>
      <c r="BD98" s="9"/>
      <c r="BE98" s="9"/>
      <c r="BF98" s="9"/>
      <c r="BG98" s="9"/>
      <c r="BH98" s="7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</row>
    <row r="99" spans="2:71" x14ac:dyDescent="0.35">
      <c r="B99" s="7"/>
      <c r="C99" s="9"/>
      <c r="D99" s="9"/>
      <c r="E99" s="9"/>
      <c r="G99" s="9"/>
      <c r="H99" s="9"/>
      <c r="L99" s="7"/>
      <c r="M99" s="7"/>
      <c r="N99" s="7"/>
      <c r="O99" s="7"/>
      <c r="P99" s="14"/>
      <c r="Q99" s="14"/>
      <c r="R99" s="9"/>
      <c r="S99" s="9"/>
      <c r="T99" s="9"/>
      <c r="U99" s="9"/>
      <c r="V99" s="9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9"/>
      <c r="BB99" s="9"/>
      <c r="BC99" s="9"/>
      <c r="BD99" s="9"/>
      <c r="BE99" s="9"/>
      <c r="BF99" s="9"/>
      <c r="BG99" s="9"/>
      <c r="BH99" s="7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</row>
    <row r="100" spans="2:71" x14ac:dyDescent="0.35">
      <c r="B100" s="7"/>
      <c r="C100" s="9"/>
      <c r="D100" s="9"/>
      <c r="E100" s="9"/>
      <c r="G100" s="9"/>
      <c r="H100" s="9"/>
      <c r="L100" s="7"/>
      <c r="M100" s="7"/>
      <c r="N100" s="7"/>
      <c r="O100" s="7"/>
      <c r="P100" s="14"/>
      <c r="Q100" s="14"/>
      <c r="R100" s="9"/>
      <c r="S100" s="9"/>
      <c r="T100" s="9"/>
      <c r="U100" s="9"/>
      <c r="V100" s="9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9"/>
      <c r="BB100" s="9"/>
      <c r="BC100" s="9"/>
      <c r="BD100" s="9"/>
      <c r="BE100" s="9"/>
      <c r="BF100" s="9"/>
      <c r="BG100" s="9"/>
      <c r="BH100" s="7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</row>
    <row r="101" spans="2:71" x14ac:dyDescent="0.35">
      <c r="B101" s="7"/>
      <c r="C101" s="9"/>
      <c r="D101" s="9"/>
      <c r="E101" s="9"/>
      <c r="G101" s="9"/>
      <c r="H101" s="9"/>
      <c r="L101" s="7"/>
      <c r="M101" s="7"/>
      <c r="N101" s="7"/>
      <c r="O101" s="7"/>
      <c r="P101" s="14"/>
      <c r="Q101" s="14"/>
      <c r="R101" s="9"/>
      <c r="S101" s="9"/>
      <c r="T101" s="9"/>
      <c r="U101" s="9"/>
      <c r="V101" s="9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9"/>
      <c r="BB101" s="9"/>
      <c r="BC101" s="9"/>
      <c r="BD101" s="9"/>
      <c r="BE101" s="9"/>
      <c r="BF101" s="9"/>
      <c r="BG101" s="9"/>
      <c r="BH101" s="7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</row>
    <row r="102" spans="2:71" x14ac:dyDescent="0.35">
      <c r="B102" s="7"/>
      <c r="C102" s="9"/>
      <c r="D102" s="9"/>
      <c r="E102" s="9"/>
      <c r="G102" s="9"/>
      <c r="H102" s="9"/>
      <c r="L102" s="7"/>
      <c r="M102" s="7"/>
      <c r="N102" s="7"/>
      <c r="O102" s="7"/>
      <c r="P102" s="14"/>
      <c r="Q102" s="14"/>
      <c r="R102" s="9"/>
      <c r="S102" s="9"/>
      <c r="T102" s="9"/>
      <c r="U102" s="9"/>
      <c r="V102" s="9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9"/>
      <c r="BB102" s="9"/>
      <c r="BC102" s="9"/>
      <c r="BD102" s="9"/>
      <c r="BE102" s="9"/>
      <c r="BF102" s="9"/>
      <c r="BG102" s="9"/>
      <c r="BH102" s="7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</row>
    <row r="103" spans="2:71" x14ac:dyDescent="0.35">
      <c r="B103" s="7"/>
      <c r="C103" s="9"/>
      <c r="D103" s="9"/>
      <c r="E103" s="9"/>
      <c r="G103" s="9"/>
      <c r="H103" s="9"/>
      <c r="L103" s="7"/>
      <c r="M103" s="7"/>
      <c r="N103" s="7"/>
      <c r="O103" s="7"/>
      <c r="P103" s="14"/>
      <c r="Q103" s="14"/>
      <c r="R103" s="9"/>
      <c r="S103" s="9"/>
      <c r="T103" s="9"/>
      <c r="U103" s="9"/>
      <c r="V103" s="9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9"/>
      <c r="BB103" s="9"/>
      <c r="BC103" s="9"/>
      <c r="BD103" s="9"/>
      <c r="BE103" s="9"/>
      <c r="BF103" s="9"/>
      <c r="BG103" s="9"/>
      <c r="BH103" s="7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</row>
    <row r="104" spans="2:71" x14ac:dyDescent="0.35">
      <c r="B104" s="7"/>
      <c r="C104" s="9"/>
      <c r="D104" s="9"/>
      <c r="E104" s="9"/>
      <c r="G104" s="9"/>
      <c r="H104" s="9"/>
      <c r="L104" s="7"/>
      <c r="M104" s="7"/>
      <c r="N104" s="7"/>
      <c r="O104" s="7"/>
      <c r="P104" s="14"/>
      <c r="Q104" s="14"/>
      <c r="R104" s="9"/>
      <c r="S104" s="9"/>
      <c r="T104" s="9"/>
      <c r="U104" s="9"/>
      <c r="V104" s="9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9"/>
      <c r="BB104" s="9"/>
      <c r="BC104" s="9"/>
      <c r="BD104" s="9"/>
      <c r="BE104" s="9"/>
      <c r="BF104" s="9"/>
      <c r="BG104" s="9"/>
      <c r="BH104" s="7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</row>
    <row r="105" spans="2:71" x14ac:dyDescent="0.35">
      <c r="B105" s="7"/>
      <c r="C105" s="9"/>
      <c r="D105" s="9"/>
      <c r="E105" s="9"/>
      <c r="G105" s="9"/>
      <c r="H105" s="9"/>
      <c r="L105" s="7"/>
      <c r="M105" s="7"/>
      <c r="N105" s="7"/>
      <c r="O105" s="7"/>
      <c r="P105" s="14"/>
      <c r="Q105" s="14"/>
      <c r="R105" s="9"/>
      <c r="S105" s="9"/>
      <c r="T105" s="9"/>
      <c r="U105" s="9"/>
      <c r="V105" s="9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9"/>
      <c r="BB105" s="9"/>
      <c r="BC105" s="9"/>
      <c r="BD105" s="9"/>
      <c r="BE105" s="9"/>
      <c r="BF105" s="9"/>
      <c r="BG105" s="9"/>
      <c r="BH105" s="7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</row>
    <row r="106" spans="2:71" x14ac:dyDescent="0.35">
      <c r="B106" s="7"/>
      <c r="C106" s="9"/>
      <c r="D106" s="9"/>
      <c r="E106" s="9"/>
      <c r="G106" s="9"/>
      <c r="H106" s="9"/>
      <c r="L106" s="7"/>
      <c r="M106" s="7"/>
      <c r="N106" s="7"/>
      <c r="O106" s="7"/>
      <c r="P106" s="14"/>
      <c r="Q106" s="14"/>
      <c r="R106" s="9"/>
      <c r="S106" s="9"/>
      <c r="T106" s="9"/>
      <c r="U106" s="9"/>
      <c r="V106" s="9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9"/>
      <c r="BB106" s="9"/>
      <c r="BC106" s="9"/>
      <c r="BD106" s="9"/>
      <c r="BE106" s="9"/>
      <c r="BF106" s="9"/>
      <c r="BG106" s="9"/>
      <c r="BH106" s="7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</row>
    <row r="107" spans="2:71" x14ac:dyDescent="0.35">
      <c r="B107" s="7"/>
      <c r="C107" s="9"/>
      <c r="D107" s="9"/>
      <c r="E107" s="9"/>
      <c r="G107" s="9"/>
      <c r="H107" s="9"/>
      <c r="L107" s="7"/>
      <c r="M107" s="7"/>
      <c r="N107" s="7"/>
      <c r="O107" s="7"/>
      <c r="P107" s="14"/>
      <c r="Q107" s="14"/>
      <c r="R107" s="9"/>
      <c r="S107" s="9"/>
      <c r="T107" s="9"/>
      <c r="U107" s="9"/>
      <c r="V107" s="9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9"/>
      <c r="BB107" s="9"/>
      <c r="BC107" s="9"/>
      <c r="BD107" s="9"/>
      <c r="BE107" s="9"/>
      <c r="BF107" s="9"/>
      <c r="BG107" s="9"/>
      <c r="BH107" s="7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</row>
    <row r="108" spans="2:71" x14ac:dyDescent="0.35">
      <c r="B108" s="7"/>
      <c r="C108" s="9"/>
      <c r="D108" s="9"/>
      <c r="E108" s="9"/>
      <c r="G108" s="9"/>
      <c r="H108" s="9"/>
      <c r="L108" s="7"/>
      <c r="M108" s="7"/>
      <c r="N108" s="7"/>
      <c r="O108" s="7"/>
      <c r="P108" s="14"/>
      <c r="Q108" s="14"/>
      <c r="R108" s="9"/>
      <c r="S108" s="9"/>
      <c r="T108" s="9"/>
      <c r="U108" s="9"/>
      <c r="V108" s="9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9"/>
      <c r="BB108" s="9"/>
      <c r="BC108" s="9"/>
      <c r="BD108" s="9"/>
      <c r="BE108" s="9"/>
      <c r="BF108" s="9"/>
      <c r="BG108" s="9"/>
      <c r="BH108" s="7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</row>
    <row r="109" spans="2:71" x14ac:dyDescent="0.35">
      <c r="B109" s="7"/>
      <c r="C109" s="9"/>
      <c r="D109" s="9"/>
      <c r="E109" s="9"/>
      <c r="G109" s="9"/>
      <c r="H109" s="9"/>
      <c r="L109" s="7"/>
      <c r="M109" s="7"/>
      <c r="N109" s="7"/>
      <c r="O109" s="7"/>
      <c r="P109" s="14"/>
      <c r="Q109" s="14"/>
      <c r="R109" s="9"/>
      <c r="S109" s="9"/>
      <c r="T109" s="9"/>
      <c r="U109" s="9"/>
      <c r="V109" s="9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9"/>
      <c r="BB109" s="9"/>
      <c r="BC109" s="9"/>
      <c r="BD109" s="9"/>
      <c r="BE109" s="9"/>
      <c r="BF109" s="9"/>
      <c r="BG109" s="9"/>
      <c r="BH109" s="7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</row>
    <row r="110" spans="2:71" x14ac:dyDescent="0.35">
      <c r="B110" s="7"/>
      <c r="C110" s="9"/>
      <c r="D110" s="9"/>
      <c r="E110" s="9"/>
      <c r="G110" s="9"/>
      <c r="H110" s="9"/>
      <c r="L110" s="7"/>
      <c r="M110" s="7"/>
      <c r="N110" s="7"/>
      <c r="O110" s="7"/>
      <c r="P110" s="14"/>
      <c r="Q110" s="14"/>
      <c r="R110" s="9"/>
      <c r="S110" s="9"/>
      <c r="T110" s="9"/>
      <c r="U110" s="9"/>
      <c r="V110" s="9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9"/>
      <c r="BB110" s="9"/>
      <c r="BC110" s="9"/>
      <c r="BD110" s="9"/>
      <c r="BE110" s="9"/>
      <c r="BF110" s="9"/>
      <c r="BG110" s="9"/>
      <c r="BH110" s="7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</row>
    <row r="111" spans="2:71" x14ac:dyDescent="0.35">
      <c r="B111" s="7"/>
      <c r="C111" s="9"/>
      <c r="D111" s="9"/>
      <c r="E111" s="9"/>
      <c r="G111" s="9"/>
      <c r="H111" s="9"/>
      <c r="L111" s="7"/>
      <c r="M111" s="7"/>
      <c r="N111" s="7"/>
      <c r="O111" s="7"/>
      <c r="P111" s="14"/>
      <c r="Q111" s="14"/>
      <c r="R111" s="9"/>
      <c r="S111" s="9"/>
      <c r="T111" s="9"/>
      <c r="U111" s="9"/>
      <c r="V111" s="9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9"/>
      <c r="BB111" s="9"/>
      <c r="BC111" s="9"/>
      <c r="BD111" s="9"/>
      <c r="BE111" s="9"/>
      <c r="BF111" s="9"/>
      <c r="BG111" s="9"/>
      <c r="BH111" s="7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</row>
    <row r="112" spans="2:71" x14ac:dyDescent="0.35">
      <c r="B112" s="7"/>
      <c r="C112" s="9"/>
      <c r="D112" s="9"/>
      <c r="E112" s="9"/>
      <c r="G112" s="9"/>
      <c r="H112" s="9"/>
      <c r="L112" s="7"/>
      <c r="M112" s="7"/>
      <c r="N112" s="7"/>
      <c r="O112" s="7"/>
      <c r="P112" s="14"/>
      <c r="Q112" s="14"/>
      <c r="R112" s="9"/>
      <c r="S112" s="9"/>
      <c r="T112" s="9"/>
      <c r="U112" s="9"/>
      <c r="V112" s="9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9"/>
      <c r="BB112" s="9"/>
      <c r="BC112" s="9"/>
      <c r="BD112" s="9"/>
      <c r="BE112" s="9"/>
      <c r="BF112" s="9"/>
      <c r="BG112" s="9"/>
      <c r="BH112" s="7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</row>
    <row r="113" spans="2:71" x14ac:dyDescent="0.35">
      <c r="B113" s="7"/>
      <c r="C113" s="9"/>
      <c r="D113" s="9"/>
      <c r="E113" s="9"/>
      <c r="G113" s="9"/>
      <c r="H113" s="9"/>
      <c r="L113" s="7"/>
      <c r="M113" s="7"/>
      <c r="N113" s="7"/>
      <c r="O113" s="7"/>
      <c r="P113" s="14"/>
      <c r="Q113" s="14"/>
      <c r="R113" s="9"/>
      <c r="S113" s="9"/>
      <c r="T113" s="9"/>
      <c r="U113" s="9"/>
      <c r="V113" s="9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9"/>
      <c r="BB113" s="9"/>
      <c r="BC113" s="9"/>
      <c r="BD113" s="9"/>
      <c r="BE113" s="9"/>
      <c r="BF113" s="9"/>
      <c r="BG113" s="9"/>
      <c r="BH113" s="7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</row>
    <row r="114" spans="2:71" x14ac:dyDescent="0.35">
      <c r="B114" s="7"/>
      <c r="C114" s="9"/>
      <c r="D114" s="9"/>
      <c r="E114" s="9"/>
      <c r="G114" s="9"/>
      <c r="H114" s="9"/>
      <c r="L114" s="7"/>
      <c r="M114" s="7"/>
      <c r="N114" s="7"/>
      <c r="O114" s="7"/>
      <c r="P114" s="14"/>
      <c r="Q114" s="14"/>
      <c r="R114" s="9"/>
      <c r="S114" s="9"/>
      <c r="T114" s="9"/>
      <c r="U114" s="9"/>
      <c r="V114" s="9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9"/>
      <c r="BB114" s="9"/>
      <c r="BC114" s="9"/>
      <c r="BD114" s="9"/>
      <c r="BE114" s="9"/>
      <c r="BF114" s="9"/>
      <c r="BG114" s="9"/>
      <c r="BH114" s="7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</row>
    <row r="115" spans="2:71" x14ac:dyDescent="0.35">
      <c r="B115" s="7"/>
      <c r="C115" s="9"/>
      <c r="D115" s="9"/>
      <c r="E115" s="9"/>
      <c r="G115" s="9"/>
      <c r="H115" s="9"/>
      <c r="L115" s="7"/>
      <c r="M115" s="7"/>
      <c r="N115" s="7"/>
      <c r="O115" s="7"/>
      <c r="P115" s="14"/>
      <c r="Q115" s="14"/>
      <c r="R115" s="9"/>
      <c r="S115" s="9"/>
      <c r="T115" s="9"/>
      <c r="U115" s="9"/>
      <c r="V115" s="9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9"/>
      <c r="BB115" s="9"/>
      <c r="BC115" s="9"/>
      <c r="BD115" s="9"/>
      <c r="BE115" s="9"/>
      <c r="BF115" s="9"/>
      <c r="BG115" s="9"/>
      <c r="BH115" s="7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</row>
    <row r="116" spans="2:71" x14ac:dyDescent="0.35">
      <c r="B116" s="7"/>
      <c r="C116" s="9"/>
      <c r="D116" s="9"/>
      <c r="E116" s="9"/>
      <c r="G116" s="9"/>
      <c r="H116" s="9"/>
      <c r="L116" s="7"/>
      <c r="M116" s="7"/>
      <c r="N116" s="7"/>
      <c r="O116" s="7"/>
      <c r="P116" s="14"/>
      <c r="Q116" s="14"/>
      <c r="R116" s="9"/>
      <c r="S116" s="9"/>
      <c r="T116" s="9"/>
      <c r="U116" s="9"/>
      <c r="V116" s="9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9"/>
      <c r="BB116" s="9"/>
      <c r="BC116" s="9"/>
      <c r="BD116" s="9"/>
      <c r="BE116" s="9"/>
      <c r="BF116" s="9"/>
      <c r="BG116" s="9"/>
      <c r="BH116" s="7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</row>
    <row r="117" spans="2:71" x14ac:dyDescent="0.35">
      <c r="B117" s="7"/>
      <c r="C117" s="9"/>
      <c r="D117" s="9"/>
      <c r="E117" s="9"/>
      <c r="G117" s="9"/>
      <c r="H117" s="9"/>
      <c r="L117" s="7"/>
      <c r="M117" s="7"/>
      <c r="N117" s="7"/>
      <c r="O117" s="7"/>
      <c r="P117" s="14"/>
      <c r="Q117" s="14"/>
      <c r="R117" s="9"/>
      <c r="S117" s="9"/>
      <c r="T117" s="9"/>
      <c r="U117" s="9"/>
      <c r="V117" s="9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9"/>
      <c r="BB117" s="9"/>
      <c r="BC117" s="9"/>
      <c r="BD117" s="9"/>
      <c r="BE117" s="9"/>
      <c r="BF117" s="9"/>
      <c r="BG117" s="9"/>
      <c r="BH117" s="7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</row>
    <row r="118" spans="2:71" x14ac:dyDescent="0.35">
      <c r="B118" s="7"/>
      <c r="C118" s="9"/>
      <c r="D118" s="9"/>
      <c r="E118" s="9"/>
      <c r="G118" s="9"/>
      <c r="H118" s="9"/>
      <c r="L118" s="7"/>
      <c r="M118" s="7"/>
      <c r="N118" s="7"/>
      <c r="O118" s="7"/>
      <c r="P118" s="14"/>
      <c r="Q118" s="14"/>
      <c r="R118" s="9"/>
      <c r="S118" s="9"/>
      <c r="T118" s="9"/>
      <c r="U118" s="9"/>
      <c r="V118" s="9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9"/>
      <c r="BB118" s="9"/>
      <c r="BC118" s="9"/>
      <c r="BD118" s="9"/>
      <c r="BE118" s="9"/>
      <c r="BF118" s="9"/>
      <c r="BG118" s="9"/>
      <c r="BH118" s="7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</row>
    <row r="119" spans="2:71" x14ac:dyDescent="0.35">
      <c r="B119" s="7"/>
      <c r="C119" s="9"/>
      <c r="D119" s="9"/>
      <c r="E119" s="9"/>
      <c r="G119" s="9"/>
      <c r="H119" s="9"/>
      <c r="L119" s="7"/>
      <c r="M119" s="7"/>
      <c r="N119" s="7"/>
      <c r="O119" s="7"/>
      <c r="P119" s="14"/>
      <c r="Q119" s="14"/>
      <c r="R119" s="9"/>
      <c r="S119" s="9"/>
      <c r="T119" s="9"/>
      <c r="U119" s="9"/>
      <c r="V119" s="9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9"/>
      <c r="BB119" s="9"/>
      <c r="BC119" s="9"/>
      <c r="BD119" s="9"/>
      <c r="BE119" s="9"/>
      <c r="BF119" s="9"/>
      <c r="BG119" s="9"/>
      <c r="BH119" s="7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</row>
    <row r="120" spans="2:71" x14ac:dyDescent="0.35">
      <c r="B120" s="7"/>
      <c r="C120" s="9"/>
      <c r="D120" s="9"/>
      <c r="E120" s="9"/>
      <c r="G120" s="9"/>
      <c r="H120" s="9"/>
      <c r="L120" s="7"/>
      <c r="M120" s="7"/>
      <c r="N120" s="7"/>
      <c r="O120" s="7"/>
      <c r="P120" s="14"/>
      <c r="Q120" s="14"/>
      <c r="R120" s="9"/>
      <c r="S120" s="9"/>
      <c r="T120" s="9"/>
      <c r="U120" s="9"/>
      <c r="V120" s="9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9"/>
      <c r="BB120" s="9"/>
      <c r="BC120" s="9"/>
      <c r="BD120" s="9"/>
      <c r="BE120" s="9"/>
      <c r="BF120" s="9"/>
      <c r="BG120" s="9"/>
      <c r="BH120" s="7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</row>
    <row r="121" spans="2:71" x14ac:dyDescent="0.35">
      <c r="B121" s="7"/>
      <c r="C121" s="9"/>
      <c r="D121" s="9"/>
      <c r="E121" s="9"/>
      <c r="G121" s="9"/>
      <c r="H121" s="9"/>
      <c r="L121" s="7"/>
      <c r="M121" s="7"/>
      <c r="N121" s="7"/>
      <c r="O121" s="7"/>
      <c r="P121" s="14"/>
      <c r="Q121" s="14"/>
      <c r="R121" s="9"/>
      <c r="S121" s="9"/>
      <c r="T121" s="9"/>
      <c r="U121" s="9"/>
      <c r="V121" s="9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9"/>
      <c r="BB121" s="9"/>
      <c r="BC121" s="9"/>
      <c r="BD121" s="9"/>
      <c r="BE121" s="9"/>
      <c r="BF121" s="9"/>
      <c r="BG121" s="9"/>
      <c r="BH121" s="7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</row>
    <row r="122" spans="2:71" x14ac:dyDescent="0.35">
      <c r="B122" s="7"/>
      <c r="C122" s="9"/>
      <c r="D122" s="9"/>
      <c r="E122" s="9"/>
      <c r="G122" s="9"/>
      <c r="H122" s="9"/>
      <c r="L122" s="7"/>
      <c r="M122" s="7"/>
      <c r="N122" s="7"/>
      <c r="O122" s="7"/>
      <c r="P122" s="14"/>
      <c r="Q122" s="14"/>
      <c r="R122" s="9"/>
      <c r="S122" s="9"/>
      <c r="T122" s="9"/>
      <c r="U122" s="9"/>
      <c r="V122" s="9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9"/>
      <c r="BB122" s="9"/>
      <c r="BC122" s="9"/>
      <c r="BD122" s="9"/>
      <c r="BE122" s="9"/>
      <c r="BF122" s="9"/>
      <c r="BG122" s="9"/>
      <c r="BH122" s="7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</row>
    <row r="123" spans="2:71" x14ac:dyDescent="0.35">
      <c r="B123" s="7"/>
      <c r="C123" s="9"/>
      <c r="D123" s="9"/>
      <c r="E123" s="9"/>
      <c r="G123" s="9"/>
      <c r="H123" s="9"/>
      <c r="L123" s="7"/>
      <c r="M123" s="7"/>
      <c r="N123" s="7"/>
      <c r="O123" s="7"/>
      <c r="P123" s="14"/>
      <c r="Q123" s="14"/>
      <c r="R123" s="9"/>
      <c r="S123" s="9"/>
      <c r="T123" s="9"/>
      <c r="U123" s="9"/>
      <c r="V123" s="9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9"/>
      <c r="BB123" s="9"/>
      <c r="BC123" s="9"/>
      <c r="BD123" s="9"/>
      <c r="BE123" s="9"/>
      <c r="BF123" s="9"/>
      <c r="BG123" s="9"/>
      <c r="BH123" s="7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</row>
    <row r="124" spans="2:71" x14ac:dyDescent="0.35">
      <c r="B124" s="7"/>
      <c r="C124" s="9"/>
      <c r="D124" s="9"/>
      <c r="E124" s="9"/>
      <c r="G124" s="9"/>
      <c r="H124" s="9"/>
      <c r="L124" s="7"/>
      <c r="M124" s="7"/>
      <c r="N124" s="7"/>
      <c r="O124" s="7"/>
      <c r="P124" s="14"/>
      <c r="Q124" s="14"/>
      <c r="R124" s="9"/>
      <c r="S124" s="9"/>
      <c r="T124" s="9"/>
      <c r="U124" s="9"/>
      <c r="V124" s="9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9"/>
      <c r="BB124" s="9"/>
      <c r="BC124" s="9"/>
      <c r="BD124" s="9"/>
      <c r="BE124" s="9"/>
      <c r="BF124" s="9"/>
      <c r="BG124" s="9"/>
      <c r="BH124" s="7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</row>
    <row r="125" spans="2:71" x14ac:dyDescent="0.35">
      <c r="B125" s="7"/>
      <c r="C125" s="9"/>
      <c r="D125" s="9"/>
      <c r="E125" s="9"/>
      <c r="G125" s="9"/>
      <c r="H125" s="9"/>
      <c r="L125" s="7"/>
      <c r="M125" s="7"/>
      <c r="N125" s="7"/>
      <c r="O125" s="7"/>
      <c r="P125" s="14"/>
      <c r="Q125" s="14"/>
      <c r="R125" s="9"/>
      <c r="S125" s="9"/>
      <c r="T125" s="9"/>
      <c r="U125" s="9"/>
      <c r="V125" s="9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9"/>
      <c r="BB125" s="9"/>
      <c r="BC125" s="9"/>
      <c r="BD125" s="9"/>
      <c r="BE125" s="9"/>
      <c r="BF125" s="9"/>
      <c r="BG125" s="9"/>
      <c r="BH125" s="7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</row>
    <row r="126" spans="2:71" x14ac:dyDescent="0.35">
      <c r="B126" s="7"/>
      <c r="C126" s="9"/>
      <c r="D126" s="9"/>
      <c r="E126" s="9"/>
      <c r="G126" s="9"/>
      <c r="H126" s="9"/>
      <c r="L126" s="7"/>
      <c r="M126" s="7"/>
      <c r="N126" s="7"/>
      <c r="O126" s="7"/>
      <c r="P126" s="14"/>
      <c r="Q126" s="14"/>
      <c r="R126" s="9"/>
      <c r="S126" s="9"/>
      <c r="T126" s="9"/>
      <c r="U126" s="9"/>
      <c r="V126" s="9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9"/>
      <c r="BB126" s="9"/>
      <c r="BC126" s="9"/>
      <c r="BD126" s="9"/>
      <c r="BE126" s="9"/>
      <c r="BF126" s="9"/>
      <c r="BG126" s="9"/>
      <c r="BH126" s="7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</row>
    <row r="127" spans="2:71" x14ac:dyDescent="0.35">
      <c r="B127" s="7"/>
      <c r="C127" s="9"/>
      <c r="D127" s="9"/>
      <c r="E127" s="9"/>
      <c r="G127" s="9"/>
      <c r="H127" s="9"/>
      <c r="L127" s="7"/>
      <c r="M127" s="7"/>
      <c r="N127" s="7"/>
      <c r="O127" s="7"/>
      <c r="P127" s="14"/>
      <c r="Q127" s="14"/>
      <c r="R127" s="9"/>
      <c r="S127" s="9"/>
      <c r="T127" s="9"/>
      <c r="U127" s="9"/>
      <c r="V127" s="9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9"/>
      <c r="BB127" s="9"/>
      <c r="BC127" s="9"/>
      <c r="BD127" s="9"/>
      <c r="BE127" s="9"/>
      <c r="BF127" s="9"/>
      <c r="BG127" s="9"/>
      <c r="BH127" s="7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</row>
    <row r="128" spans="2:71" x14ac:dyDescent="0.35">
      <c r="B128" s="7"/>
      <c r="C128" s="9"/>
      <c r="D128" s="9"/>
      <c r="E128" s="9"/>
      <c r="G128" s="9"/>
      <c r="H128" s="9"/>
      <c r="L128" s="7"/>
      <c r="M128" s="7"/>
      <c r="N128" s="7"/>
      <c r="O128" s="7"/>
      <c r="P128" s="14"/>
      <c r="Q128" s="14"/>
      <c r="R128" s="9"/>
      <c r="S128" s="9"/>
      <c r="T128" s="9"/>
      <c r="U128" s="9"/>
      <c r="V128" s="9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9"/>
      <c r="BB128" s="9"/>
      <c r="BC128" s="9"/>
      <c r="BD128" s="9"/>
      <c r="BE128" s="9"/>
      <c r="BF128" s="9"/>
      <c r="BG128" s="9"/>
      <c r="BH128" s="7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</row>
    <row r="129" spans="2:71" x14ac:dyDescent="0.35">
      <c r="B129" s="7"/>
      <c r="C129" s="9"/>
      <c r="D129" s="9"/>
      <c r="E129" s="9"/>
      <c r="G129" s="9"/>
      <c r="H129" s="9"/>
      <c r="L129" s="7"/>
      <c r="M129" s="7"/>
      <c r="N129" s="7"/>
      <c r="O129" s="7"/>
      <c r="P129" s="14"/>
      <c r="Q129" s="14"/>
      <c r="R129" s="9"/>
      <c r="S129" s="9"/>
      <c r="T129" s="9"/>
      <c r="U129" s="9"/>
      <c r="V129" s="9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9"/>
      <c r="BB129" s="9"/>
      <c r="BC129" s="9"/>
      <c r="BD129" s="9"/>
      <c r="BE129" s="9"/>
      <c r="BF129" s="9"/>
      <c r="BG129" s="9"/>
      <c r="BH129" s="7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</row>
    <row r="130" spans="2:71" x14ac:dyDescent="0.35">
      <c r="B130" s="7"/>
      <c r="C130" s="9"/>
      <c r="D130" s="9"/>
      <c r="E130" s="9"/>
      <c r="G130" s="9"/>
      <c r="H130" s="9"/>
      <c r="L130" s="7"/>
      <c r="M130" s="7"/>
      <c r="N130" s="7"/>
      <c r="O130" s="7"/>
      <c r="P130" s="14"/>
      <c r="Q130" s="14"/>
      <c r="R130" s="9"/>
      <c r="S130" s="9"/>
      <c r="T130" s="9"/>
      <c r="U130" s="9"/>
      <c r="V130" s="9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9"/>
      <c r="BB130" s="9"/>
      <c r="BC130" s="9"/>
      <c r="BD130" s="9"/>
      <c r="BE130" s="9"/>
      <c r="BF130" s="9"/>
      <c r="BG130" s="9"/>
      <c r="BH130" s="7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</row>
    <row r="131" spans="2:71" x14ac:dyDescent="0.35">
      <c r="B131" s="7"/>
      <c r="C131" s="9"/>
      <c r="D131" s="9"/>
      <c r="E131" s="9"/>
      <c r="G131" s="9"/>
      <c r="H131" s="9"/>
      <c r="L131" s="7"/>
      <c r="M131" s="7"/>
      <c r="N131" s="7"/>
      <c r="O131" s="7"/>
      <c r="P131" s="14"/>
      <c r="Q131" s="14"/>
      <c r="R131" s="9"/>
      <c r="S131" s="9"/>
      <c r="T131" s="9"/>
      <c r="U131" s="9"/>
      <c r="V131" s="9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9"/>
      <c r="BB131" s="9"/>
      <c r="BC131" s="9"/>
      <c r="BD131" s="9"/>
      <c r="BE131" s="9"/>
      <c r="BF131" s="9"/>
      <c r="BG131" s="9"/>
      <c r="BH131" s="7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</row>
    <row r="132" spans="2:71" x14ac:dyDescent="0.35">
      <c r="B132" s="7"/>
      <c r="C132" s="9"/>
      <c r="D132" s="9"/>
      <c r="E132" s="9"/>
      <c r="G132" s="9"/>
      <c r="H132" s="9"/>
      <c r="L132" s="7"/>
      <c r="M132" s="7"/>
      <c r="N132" s="7"/>
      <c r="O132" s="7"/>
      <c r="P132" s="14"/>
      <c r="Q132" s="14"/>
      <c r="R132" s="9"/>
      <c r="S132" s="9"/>
      <c r="T132" s="9"/>
      <c r="U132" s="9"/>
      <c r="V132" s="9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9"/>
      <c r="BB132" s="9"/>
      <c r="BC132" s="9"/>
      <c r="BD132" s="9"/>
      <c r="BE132" s="9"/>
      <c r="BF132" s="9"/>
      <c r="BG132" s="9"/>
      <c r="BH132" s="7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</row>
    <row r="133" spans="2:71" x14ac:dyDescent="0.35">
      <c r="B133" s="7"/>
      <c r="C133" s="9"/>
      <c r="D133" s="9"/>
      <c r="E133" s="9"/>
      <c r="G133" s="9"/>
      <c r="H133" s="9"/>
      <c r="L133" s="7"/>
      <c r="M133" s="7"/>
      <c r="N133" s="7"/>
      <c r="O133" s="7"/>
      <c r="P133" s="14"/>
      <c r="Q133" s="14"/>
      <c r="R133" s="9"/>
      <c r="S133" s="9"/>
      <c r="T133" s="9"/>
      <c r="U133" s="9"/>
      <c r="V133" s="9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9"/>
      <c r="BB133" s="9"/>
      <c r="BC133" s="9"/>
      <c r="BD133" s="9"/>
      <c r="BE133" s="9"/>
      <c r="BF133" s="9"/>
      <c r="BG133" s="9"/>
      <c r="BH133" s="7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</row>
    <row r="134" spans="2:71" x14ac:dyDescent="0.35">
      <c r="B134" s="7"/>
      <c r="C134" s="9"/>
      <c r="D134" s="9"/>
      <c r="E134" s="9"/>
      <c r="G134" s="9"/>
      <c r="H134" s="9"/>
      <c r="L134" s="7"/>
      <c r="M134" s="7"/>
      <c r="N134" s="7"/>
      <c r="O134" s="7"/>
      <c r="P134" s="14"/>
      <c r="Q134" s="14"/>
      <c r="R134" s="9"/>
      <c r="S134" s="9"/>
      <c r="T134" s="9"/>
      <c r="U134" s="9"/>
      <c r="V134" s="9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9"/>
      <c r="BB134" s="9"/>
      <c r="BC134" s="9"/>
      <c r="BD134" s="9"/>
      <c r="BE134" s="9"/>
      <c r="BF134" s="9"/>
      <c r="BG134" s="9"/>
      <c r="BH134" s="7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</row>
    <row r="135" spans="2:71" x14ac:dyDescent="0.35">
      <c r="B135" s="7"/>
      <c r="C135" s="9"/>
      <c r="D135" s="9"/>
      <c r="E135" s="9"/>
      <c r="G135" s="9"/>
      <c r="H135" s="9"/>
      <c r="L135" s="7"/>
      <c r="M135" s="7"/>
      <c r="N135" s="7"/>
      <c r="O135" s="7"/>
      <c r="P135" s="14"/>
      <c r="Q135" s="14"/>
      <c r="R135" s="9"/>
      <c r="S135" s="9"/>
      <c r="T135" s="9"/>
      <c r="U135" s="9"/>
      <c r="V135" s="9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9"/>
      <c r="BB135" s="9"/>
      <c r="BC135" s="9"/>
      <c r="BD135" s="9"/>
      <c r="BE135" s="9"/>
      <c r="BF135" s="9"/>
      <c r="BG135" s="9"/>
      <c r="BH135" s="7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</row>
    <row r="136" spans="2:71" x14ac:dyDescent="0.35">
      <c r="B136" s="7"/>
      <c r="C136" s="9"/>
      <c r="D136" s="9"/>
      <c r="E136" s="9"/>
      <c r="G136" s="9"/>
      <c r="H136" s="9"/>
      <c r="L136" s="7"/>
      <c r="M136" s="7"/>
      <c r="N136" s="7"/>
      <c r="O136" s="7"/>
      <c r="P136" s="14"/>
      <c r="Q136" s="14"/>
      <c r="R136" s="9"/>
      <c r="S136" s="9"/>
      <c r="T136" s="9"/>
      <c r="U136" s="9"/>
      <c r="V136" s="9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9"/>
      <c r="BB136" s="9"/>
      <c r="BC136" s="9"/>
      <c r="BD136" s="9"/>
      <c r="BE136" s="9"/>
      <c r="BF136" s="9"/>
      <c r="BG136" s="9"/>
      <c r="BH136" s="7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</row>
    <row r="137" spans="2:71" x14ac:dyDescent="0.35">
      <c r="B137" s="7"/>
      <c r="C137" s="9"/>
      <c r="D137" s="9"/>
      <c r="E137" s="9"/>
      <c r="G137" s="9"/>
      <c r="H137" s="9"/>
      <c r="L137" s="7"/>
      <c r="M137" s="7"/>
      <c r="N137" s="7"/>
      <c r="O137" s="7"/>
      <c r="P137" s="14"/>
      <c r="Q137" s="14"/>
      <c r="R137" s="9"/>
      <c r="S137" s="9"/>
      <c r="T137" s="9"/>
      <c r="U137" s="9"/>
      <c r="V137" s="9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9"/>
      <c r="BB137" s="9"/>
      <c r="BC137" s="9"/>
      <c r="BD137" s="9"/>
      <c r="BE137" s="9"/>
      <c r="BF137" s="9"/>
      <c r="BG137" s="9"/>
      <c r="BH137" s="7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</row>
    <row r="138" spans="2:71" x14ac:dyDescent="0.35">
      <c r="B138" s="7"/>
      <c r="C138" s="9"/>
      <c r="D138" s="9"/>
      <c r="E138" s="9"/>
      <c r="G138" s="9"/>
      <c r="H138" s="9"/>
      <c r="L138" s="7"/>
      <c r="M138" s="7"/>
      <c r="N138" s="7"/>
      <c r="O138" s="7"/>
      <c r="P138" s="14"/>
      <c r="Q138" s="14"/>
      <c r="R138" s="9"/>
      <c r="S138" s="9"/>
      <c r="T138" s="9"/>
      <c r="U138" s="9"/>
      <c r="V138" s="9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9"/>
      <c r="BB138" s="9"/>
      <c r="BC138" s="9"/>
      <c r="BD138" s="9"/>
      <c r="BE138" s="9"/>
      <c r="BF138" s="9"/>
      <c r="BG138" s="9"/>
      <c r="BH138" s="7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</row>
    <row r="139" spans="2:71" x14ac:dyDescent="0.35">
      <c r="B139" s="7"/>
      <c r="C139" s="9"/>
      <c r="D139" s="9"/>
      <c r="E139" s="9"/>
      <c r="G139" s="9"/>
      <c r="H139" s="9"/>
      <c r="L139" s="7"/>
      <c r="M139" s="7"/>
      <c r="N139" s="7"/>
      <c r="O139" s="7"/>
      <c r="P139" s="14"/>
      <c r="Q139" s="14"/>
      <c r="R139" s="9"/>
      <c r="S139" s="9"/>
      <c r="T139" s="9"/>
      <c r="U139" s="9"/>
      <c r="V139" s="9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9"/>
      <c r="BB139" s="9"/>
      <c r="BC139" s="9"/>
      <c r="BD139" s="9"/>
      <c r="BE139" s="9"/>
      <c r="BF139" s="9"/>
      <c r="BG139" s="9"/>
      <c r="BH139" s="7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</row>
    <row r="140" spans="2:71" x14ac:dyDescent="0.35">
      <c r="B140" s="7"/>
      <c r="C140" s="9"/>
      <c r="D140" s="9"/>
      <c r="E140" s="9"/>
      <c r="G140" s="9"/>
      <c r="H140" s="9"/>
      <c r="L140" s="7"/>
      <c r="M140" s="7"/>
      <c r="N140" s="7"/>
      <c r="O140" s="7"/>
      <c r="P140" s="14"/>
      <c r="Q140" s="14"/>
      <c r="R140" s="9"/>
      <c r="S140" s="9"/>
      <c r="T140" s="9"/>
      <c r="U140" s="9"/>
      <c r="V140" s="9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9"/>
      <c r="BB140" s="9"/>
      <c r="BC140" s="9"/>
      <c r="BD140" s="9"/>
      <c r="BE140" s="9"/>
      <c r="BF140" s="9"/>
      <c r="BG140" s="9"/>
      <c r="BH140" s="7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</row>
    <row r="141" spans="2:71" x14ac:dyDescent="0.35">
      <c r="B141" s="7"/>
      <c r="C141" s="9"/>
      <c r="D141" s="9"/>
      <c r="E141" s="9"/>
      <c r="G141" s="9"/>
      <c r="H141" s="9"/>
      <c r="L141" s="7"/>
      <c r="M141" s="7"/>
      <c r="N141" s="7"/>
      <c r="O141" s="7"/>
      <c r="P141" s="14"/>
      <c r="Q141" s="14"/>
      <c r="R141" s="9"/>
      <c r="S141" s="9"/>
      <c r="T141" s="9"/>
      <c r="U141" s="9"/>
      <c r="V141" s="9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9"/>
      <c r="BB141" s="9"/>
      <c r="BC141" s="9"/>
      <c r="BD141" s="9"/>
      <c r="BE141" s="9"/>
      <c r="BF141" s="9"/>
      <c r="BG141" s="9"/>
      <c r="BH141" s="7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</row>
    <row r="142" spans="2:71" x14ac:dyDescent="0.35">
      <c r="B142" s="7"/>
      <c r="C142" s="9"/>
      <c r="D142" s="9"/>
      <c r="E142" s="9"/>
      <c r="G142" s="9"/>
      <c r="H142" s="9"/>
      <c r="L142" s="7"/>
      <c r="M142" s="7"/>
      <c r="N142" s="7"/>
      <c r="O142" s="7"/>
      <c r="P142" s="14"/>
      <c r="Q142" s="14"/>
      <c r="R142" s="9"/>
      <c r="S142" s="9"/>
      <c r="T142" s="9"/>
      <c r="U142" s="9"/>
      <c r="V142" s="9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9"/>
      <c r="BB142" s="9"/>
      <c r="BC142" s="9"/>
      <c r="BD142" s="9"/>
      <c r="BE142" s="9"/>
      <c r="BF142" s="9"/>
      <c r="BG142" s="9"/>
      <c r="BH142" s="7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</row>
    <row r="143" spans="2:71" x14ac:dyDescent="0.35">
      <c r="B143" s="7"/>
      <c r="C143" s="9"/>
      <c r="D143" s="9"/>
      <c r="E143" s="9"/>
      <c r="G143" s="9"/>
      <c r="H143" s="9"/>
      <c r="L143" s="7"/>
      <c r="M143" s="7"/>
      <c r="N143" s="7"/>
      <c r="O143" s="7"/>
      <c r="P143" s="14"/>
      <c r="Q143" s="14"/>
      <c r="R143" s="9"/>
      <c r="S143" s="9"/>
      <c r="T143" s="9"/>
      <c r="U143" s="9"/>
      <c r="V143" s="9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9"/>
      <c r="BB143" s="9"/>
      <c r="BC143" s="9"/>
      <c r="BD143" s="9"/>
      <c r="BE143" s="9"/>
      <c r="BF143" s="9"/>
      <c r="BG143" s="9"/>
      <c r="BH143" s="7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</row>
    <row r="144" spans="2:71" x14ac:dyDescent="0.35">
      <c r="B144" s="7"/>
      <c r="C144" s="9"/>
      <c r="D144" s="9"/>
      <c r="E144" s="9"/>
      <c r="G144" s="9"/>
      <c r="H144" s="9"/>
      <c r="L144" s="7"/>
      <c r="M144" s="7"/>
      <c r="N144" s="7"/>
      <c r="O144" s="7"/>
      <c r="P144" s="14"/>
      <c r="Q144" s="14"/>
      <c r="R144" s="9"/>
      <c r="S144" s="9"/>
      <c r="T144" s="9"/>
      <c r="U144" s="9"/>
      <c r="V144" s="9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9"/>
      <c r="BB144" s="9"/>
      <c r="BC144" s="9"/>
      <c r="BD144" s="9"/>
      <c r="BE144" s="9"/>
      <c r="BF144" s="9"/>
      <c r="BG144" s="9"/>
      <c r="BH144" s="7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</row>
    <row r="145" spans="2:71" x14ac:dyDescent="0.35">
      <c r="B145" s="7"/>
      <c r="C145" s="9"/>
      <c r="D145" s="9"/>
      <c r="E145" s="9"/>
      <c r="G145" s="9"/>
      <c r="H145" s="9"/>
      <c r="L145" s="7"/>
      <c r="M145" s="7"/>
      <c r="N145" s="7"/>
      <c r="O145" s="7"/>
      <c r="P145" s="14"/>
      <c r="Q145" s="14"/>
      <c r="R145" s="9"/>
      <c r="S145" s="9"/>
      <c r="T145" s="9"/>
      <c r="U145" s="9"/>
      <c r="V145" s="9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9"/>
      <c r="BB145" s="9"/>
      <c r="BC145" s="9"/>
      <c r="BD145" s="9"/>
      <c r="BE145" s="9"/>
      <c r="BF145" s="9"/>
      <c r="BG145" s="9"/>
      <c r="BH145" s="7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</row>
    <row r="146" spans="2:71" x14ac:dyDescent="0.35">
      <c r="B146" s="7"/>
      <c r="C146" s="9"/>
      <c r="D146" s="9"/>
      <c r="E146" s="9"/>
      <c r="G146" s="9"/>
      <c r="H146" s="9"/>
      <c r="L146" s="7"/>
      <c r="M146" s="7"/>
      <c r="N146" s="7"/>
      <c r="O146" s="7"/>
      <c r="P146" s="14"/>
      <c r="Q146" s="14"/>
      <c r="R146" s="9"/>
      <c r="S146" s="9"/>
      <c r="T146" s="9"/>
      <c r="U146" s="9"/>
      <c r="V146" s="9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9"/>
      <c r="BB146" s="9"/>
      <c r="BC146" s="9"/>
      <c r="BD146" s="9"/>
      <c r="BE146" s="9"/>
      <c r="BF146" s="9"/>
      <c r="BG146" s="9"/>
      <c r="BH146" s="7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</row>
    <row r="147" spans="2:71" x14ac:dyDescent="0.35">
      <c r="B147" s="7"/>
      <c r="C147" s="9"/>
      <c r="D147" s="9"/>
      <c r="E147" s="9"/>
      <c r="G147" s="9"/>
      <c r="H147" s="9"/>
      <c r="L147" s="7"/>
      <c r="M147" s="7"/>
      <c r="N147" s="7"/>
      <c r="O147" s="7"/>
      <c r="P147" s="14"/>
      <c r="Q147" s="14"/>
      <c r="R147" s="9"/>
      <c r="S147" s="9"/>
      <c r="T147" s="9"/>
      <c r="U147" s="9"/>
      <c r="V147" s="9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9"/>
      <c r="BB147" s="9"/>
      <c r="BC147" s="9"/>
      <c r="BD147" s="9"/>
      <c r="BE147" s="9"/>
      <c r="BF147" s="9"/>
      <c r="BG147" s="9"/>
      <c r="BH147" s="7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</row>
    <row r="148" spans="2:71" x14ac:dyDescent="0.35">
      <c r="B148" s="7"/>
      <c r="C148" s="9"/>
      <c r="D148" s="9"/>
      <c r="E148" s="9"/>
      <c r="G148" s="9"/>
      <c r="H148" s="9"/>
      <c r="L148" s="7"/>
      <c r="M148" s="7"/>
      <c r="N148" s="7"/>
      <c r="O148" s="7"/>
      <c r="P148" s="14"/>
      <c r="Q148" s="14"/>
      <c r="R148" s="9"/>
      <c r="S148" s="9"/>
      <c r="T148" s="9"/>
      <c r="U148" s="9"/>
      <c r="V148" s="9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9"/>
      <c r="BB148" s="9"/>
      <c r="BC148" s="9"/>
      <c r="BD148" s="9"/>
      <c r="BE148" s="9"/>
      <c r="BF148" s="9"/>
      <c r="BG148" s="9"/>
      <c r="BH148" s="7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</row>
    <row r="149" spans="2:71" x14ac:dyDescent="0.35">
      <c r="B149" s="7"/>
      <c r="C149" s="9"/>
      <c r="D149" s="9"/>
      <c r="E149" s="9"/>
      <c r="G149" s="9"/>
      <c r="H149" s="9"/>
      <c r="L149" s="7"/>
      <c r="M149" s="7"/>
      <c r="N149" s="7"/>
      <c r="O149" s="7"/>
      <c r="P149" s="14"/>
      <c r="Q149" s="14"/>
      <c r="R149" s="9"/>
      <c r="S149" s="9"/>
      <c r="T149" s="9"/>
      <c r="U149" s="9"/>
      <c r="V149" s="9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9"/>
      <c r="BB149" s="9"/>
      <c r="BC149" s="9"/>
      <c r="BD149" s="9"/>
      <c r="BE149" s="9"/>
      <c r="BF149" s="9"/>
      <c r="BG149" s="9"/>
      <c r="BH149" s="7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</row>
    <row r="150" spans="2:71" x14ac:dyDescent="0.35">
      <c r="B150" s="7"/>
      <c r="C150" s="9"/>
      <c r="D150" s="9"/>
      <c r="E150" s="9"/>
      <c r="G150" s="9"/>
      <c r="H150" s="9"/>
      <c r="L150" s="7"/>
      <c r="M150" s="7"/>
      <c r="N150" s="7"/>
      <c r="O150" s="7"/>
      <c r="P150" s="14"/>
      <c r="Q150" s="14"/>
      <c r="R150" s="9"/>
      <c r="S150" s="9"/>
      <c r="T150" s="9"/>
      <c r="U150" s="9"/>
      <c r="V150" s="9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9"/>
      <c r="BB150" s="9"/>
      <c r="BC150" s="9"/>
      <c r="BD150" s="9"/>
      <c r="BE150" s="9"/>
      <c r="BF150" s="9"/>
      <c r="BG150" s="9"/>
      <c r="BH150" s="7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</row>
    <row r="151" spans="2:71" x14ac:dyDescent="0.35">
      <c r="B151" s="7"/>
      <c r="C151" s="9"/>
      <c r="D151" s="9"/>
      <c r="E151" s="9"/>
      <c r="G151" s="9"/>
      <c r="H151" s="9"/>
      <c r="L151" s="7"/>
      <c r="M151" s="7"/>
      <c r="N151" s="7"/>
      <c r="O151" s="7"/>
      <c r="P151" s="14"/>
      <c r="Q151" s="14"/>
      <c r="R151" s="9"/>
      <c r="S151" s="9"/>
      <c r="T151" s="9"/>
      <c r="U151" s="9"/>
      <c r="V151" s="9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9"/>
      <c r="BB151" s="9"/>
      <c r="BC151" s="9"/>
      <c r="BD151" s="9"/>
      <c r="BE151" s="9"/>
      <c r="BF151" s="9"/>
      <c r="BG151" s="9"/>
      <c r="BH151" s="7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</row>
    <row r="152" spans="2:71" x14ac:dyDescent="0.35">
      <c r="B152" s="7"/>
      <c r="C152" s="9"/>
      <c r="D152" s="9"/>
      <c r="E152" s="9"/>
      <c r="G152" s="9"/>
      <c r="H152" s="9"/>
      <c r="L152" s="7"/>
      <c r="M152" s="7"/>
      <c r="N152" s="7"/>
      <c r="O152" s="7"/>
      <c r="P152" s="14"/>
      <c r="Q152" s="14"/>
      <c r="R152" s="9"/>
      <c r="S152" s="9"/>
      <c r="T152" s="9"/>
      <c r="U152" s="9"/>
      <c r="V152" s="9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9"/>
      <c r="BB152" s="9"/>
      <c r="BC152" s="9"/>
      <c r="BD152" s="9"/>
      <c r="BE152" s="9"/>
      <c r="BF152" s="9"/>
      <c r="BG152" s="9"/>
      <c r="BH152" s="7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</row>
    <row r="153" spans="2:71" x14ac:dyDescent="0.35">
      <c r="B153" s="7"/>
      <c r="C153" s="9"/>
      <c r="D153" s="9"/>
      <c r="E153" s="9"/>
      <c r="G153" s="9"/>
      <c r="H153" s="9"/>
      <c r="L153" s="7"/>
      <c r="M153" s="7"/>
      <c r="N153" s="7"/>
      <c r="O153" s="7"/>
      <c r="P153" s="14"/>
      <c r="Q153" s="14"/>
      <c r="R153" s="9"/>
      <c r="S153" s="9"/>
      <c r="T153" s="9"/>
      <c r="U153" s="9"/>
      <c r="V153" s="9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9"/>
      <c r="BB153" s="9"/>
      <c r="BC153" s="9"/>
      <c r="BD153" s="9"/>
      <c r="BE153" s="9"/>
      <c r="BF153" s="9"/>
      <c r="BG153" s="9"/>
      <c r="BH153" s="7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</row>
    <row r="154" spans="2:71" x14ac:dyDescent="0.35">
      <c r="B154" s="7"/>
      <c r="C154" s="9"/>
      <c r="D154" s="9"/>
      <c r="E154" s="9"/>
      <c r="G154" s="9"/>
      <c r="H154" s="9"/>
      <c r="L154" s="7"/>
      <c r="M154" s="7"/>
      <c r="N154" s="7"/>
      <c r="O154" s="7"/>
      <c r="P154" s="14"/>
      <c r="Q154" s="14"/>
      <c r="R154" s="9"/>
      <c r="S154" s="9"/>
      <c r="T154" s="9"/>
      <c r="U154" s="9"/>
      <c r="V154" s="9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9"/>
      <c r="BB154" s="9"/>
      <c r="BC154" s="9"/>
      <c r="BD154" s="9"/>
      <c r="BE154" s="9"/>
      <c r="BF154" s="9"/>
      <c r="BG154" s="9"/>
      <c r="BH154" s="7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</row>
    <row r="155" spans="2:71" x14ac:dyDescent="0.35">
      <c r="B155" s="7"/>
      <c r="C155" s="9"/>
      <c r="D155" s="9"/>
      <c r="E155" s="9"/>
      <c r="G155" s="9"/>
      <c r="H155" s="9"/>
      <c r="L155" s="7"/>
      <c r="M155" s="7"/>
      <c r="N155" s="7"/>
      <c r="O155" s="7"/>
      <c r="P155" s="14"/>
      <c r="Q155" s="14"/>
      <c r="R155" s="9"/>
      <c r="S155" s="9"/>
      <c r="T155" s="9"/>
      <c r="U155" s="9"/>
      <c r="V155" s="9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9"/>
      <c r="BB155" s="9"/>
      <c r="BC155" s="9"/>
      <c r="BD155" s="9"/>
      <c r="BE155" s="9"/>
      <c r="BF155" s="9"/>
      <c r="BG155" s="9"/>
      <c r="BH155" s="7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</row>
    <row r="156" spans="2:71" x14ac:dyDescent="0.35">
      <c r="B156" s="7"/>
      <c r="C156" s="9"/>
      <c r="D156" s="9"/>
      <c r="E156" s="9"/>
      <c r="G156" s="9"/>
      <c r="H156" s="9"/>
      <c r="L156" s="7"/>
      <c r="M156" s="7"/>
      <c r="N156" s="7"/>
      <c r="O156" s="7"/>
      <c r="P156" s="14"/>
      <c r="Q156" s="14"/>
      <c r="R156" s="9"/>
      <c r="S156" s="9"/>
      <c r="T156" s="9"/>
      <c r="U156" s="9"/>
      <c r="V156" s="9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9"/>
      <c r="BB156" s="9"/>
      <c r="BC156" s="9"/>
      <c r="BD156" s="9"/>
      <c r="BE156" s="9"/>
      <c r="BF156" s="9"/>
      <c r="BG156" s="9"/>
      <c r="BH156" s="7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</row>
    <row r="157" spans="2:71" x14ac:dyDescent="0.35">
      <c r="B157" s="7"/>
      <c r="C157" s="9"/>
      <c r="D157" s="9"/>
      <c r="E157" s="9"/>
      <c r="G157" s="9"/>
      <c r="H157" s="9"/>
      <c r="L157" s="7"/>
      <c r="M157" s="7"/>
      <c r="N157" s="7"/>
      <c r="O157" s="7"/>
      <c r="P157" s="14"/>
      <c r="Q157" s="14"/>
      <c r="R157" s="9"/>
      <c r="S157" s="9"/>
      <c r="T157" s="9"/>
      <c r="U157" s="9"/>
      <c r="V157" s="9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9"/>
      <c r="BB157" s="9"/>
      <c r="BC157" s="9"/>
      <c r="BD157" s="9"/>
      <c r="BE157" s="9"/>
      <c r="BF157" s="9"/>
      <c r="BG157" s="9"/>
      <c r="BH157" s="7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</row>
    <row r="158" spans="2:71" x14ac:dyDescent="0.35">
      <c r="B158" s="7"/>
      <c r="C158" s="9"/>
      <c r="D158" s="9"/>
      <c r="E158" s="9"/>
      <c r="G158" s="9"/>
      <c r="H158" s="9"/>
      <c r="L158" s="7"/>
      <c r="M158" s="7"/>
      <c r="N158" s="7"/>
      <c r="O158" s="7"/>
      <c r="P158" s="14"/>
      <c r="Q158" s="14"/>
      <c r="R158" s="9"/>
      <c r="S158" s="9"/>
      <c r="T158" s="9"/>
      <c r="U158" s="9"/>
      <c r="V158" s="9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9"/>
      <c r="BB158" s="9"/>
      <c r="BC158" s="9"/>
      <c r="BD158" s="9"/>
      <c r="BE158" s="9"/>
      <c r="BF158" s="9"/>
      <c r="BG158" s="9"/>
      <c r="BH158" s="7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</row>
    <row r="159" spans="2:71" x14ac:dyDescent="0.35">
      <c r="B159" s="7"/>
      <c r="C159" s="9"/>
      <c r="D159" s="9"/>
      <c r="E159" s="9"/>
      <c r="G159" s="9"/>
      <c r="H159" s="9"/>
      <c r="L159" s="7"/>
      <c r="M159" s="7"/>
      <c r="N159" s="7"/>
      <c r="O159" s="7"/>
      <c r="P159" s="14"/>
      <c r="Q159" s="14"/>
      <c r="R159" s="9"/>
      <c r="S159" s="9"/>
      <c r="T159" s="9"/>
      <c r="U159" s="9"/>
      <c r="V159" s="9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9"/>
      <c r="BB159" s="9"/>
      <c r="BC159" s="9"/>
      <c r="BD159" s="9"/>
      <c r="BE159" s="9"/>
      <c r="BF159" s="9"/>
      <c r="BG159" s="9"/>
      <c r="BH159" s="7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</row>
    <row r="160" spans="2:71" x14ac:dyDescent="0.35">
      <c r="B160" s="7"/>
      <c r="C160" s="9"/>
      <c r="D160" s="9"/>
      <c r="E160" s="9"/>
      <c r="G160" s="9"/>
      <c r="H160" s="9"/>
      <c r="L160" s="7"/>
      <c r="M160" s="7"/>
      <c r="N160" s="7"/>
      <c r="O160" s="7"/>
      <c r="P160" s="14"/>
      <c r="Q160" s="14"/>
      <c r="R160" s="9"/>
      <c r="S160" s="9"/>
      <c r="T160" s="9"/>
      <c r="U160" s="9"/>
      <c r="V160" s="9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9"/>
      <c r="BB160" s="9"/>
      <c r="BC160" s="9"/>
      <c r="BD160" s="9"/>
      <c r="BE160" s="9"/>
      <c r="BF160" s="9"/>
      <c r="BG160" s="9"/>
      <c r="BH160" s="7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</row>
    <row r="161" spans="2:71" x14ac:dyDescent="0.35">
      <c r="B161" s="7"/>
      <c r="C161" s="9"/>
      <c r="D161" s="9"/>
      <c r="E161" s="9"/>
      <c r="G161" s="9"/>
      <c r="H161" s="9"/>
      <c r="L161" s="7"/>
      <c r="M161" s="7"/>
      <c r="N161" s="7"/>
      <c r="O161" s="7"/>
      <c r="P161" s="14"/>
      <c r="Q161" s="14"/>
      <c r="R161" s="9"/>
      <c r="S161" s="9"/>
      <c r="T161" s="9"/>
      <c r="U161" s="9"/>
      <c r="V161" s="9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9"/>
      <c r="BB161" s="9"/>
      <c r="BC161" s="9"/>
      <c r="BD161" s="9"/>
      <c r="BE161" s="9"/>
      <c r="BF161" s="9"/>
      <c r="BG161" s="9"/>
      <c r="BH161" s="7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</row>
    <row r="162" spans="2:71" x14ac:dyDescent="0.35">
      <c r="B162" s="7"/>
      <c r="C162" s="9"/>
      <c r="D162" s="9"/>
      <c r="E162" s="9"/>
      <c r="G162" s="9"/>
      <c r="H162" s="9"/>
      <c r="L162" s="7"/>
      <c r="M162" s="7"/>
      <c r="N162" s="7"/>
      <c r="O162" s="7"/>
      <c r="P162" s="14"/>
      <c r="Q162" s="14"/>
      <c r="R162" s="9"/>
      <c r="S162" s="9"/>
      <c r="T162" s="9"/>
      <c r="U162" s="9"/>
      <c r="V162" s="9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9"/>
      <c r="BB162" s="9"/>
      <c r="BC162" s="9"/>
      <c r="BD162" s="9"/>
      <c r="BE162" s="9"/>
      <c r="BF162" s="9"/>
      <c r="BG162" s="9"/>
      <c r="BH162" s="7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</row>
    <row r="163" spans="2:71" x14ac:dyDescent="0.35">
      <c r="B163" s="7"/>
      <c r="C163" s="9"/>
      <c r="D163" s="9"/>
      <c r="E163" s="9"/>
      <c r="G163" s="9"/>
      <c r="H163" s="9"/>
      <c r="L163" s="7"/>
      <c r="M163" s="7"/>
      <c r="N163" s="7"/>
      <c r="O163" s="7"/>
      <c r="P163" s="14"/>
      <c r="Q163" s="14"/>
      <c r="R163" s="9"/>
      <c r="S163" s="9"/>
      <c r="T163" s="9"/>
      <c r="U163" s="9"/>
      <c r="V163" s="9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9"/>
      <c r="BB163" s="9"/>
      <c r="BC163" s="9"/>
      <c r="BD163" s="9"/>
      <c r="BE163" s="9"/>
      <c r="BF163" s="9"/>
      <c r="BG163" s="9"/>
      <c r="BH163" s="7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</row>
    <row r="164" spans="2:71" x14ac:dyDescent="0.35">
      <c r="B164" s="7"/>
      <c r="C164" s="9"/>
      <c r="D164" s="9"/>
      <c r="E164" s="9"/>
      <c r="G164" s="9"/>
      <c r="H164" s="9"/>
      <c r="L164" s="7"/>
      <c r="M164" s="7"/>
      <c r="N164" s="7"/>
      <c r="O164" s="7"/>
      <c r="P164" s="14"/>
      <c r="Q164" s="14"/>
      <c r="R164" s="9"/>
      <c r="S164" s="9"/>
      <c r="T164" s="9"/>
      <c r="U164" s="9"/>
      <c r="V164" s="9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9"/>
      <c r="BB164" s="9"/>
      <c r="BC164" s="9"/>
      <c r="BD164" s="9"/>
      <c r="BE164" s="9"/>
      <c r="BF164" s="9"/>
      <c r="BG164" s="9"/>
      <c r="BH164" s="7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</row>
    <row r="165" spans="2:71" x14ac:dyDescent="0.35">
      <c r="B165" s="7"/>
      <c r="C165" s="9"/>
      <c r="D165" s="9"/>
      <c r="E165" s="9"/>
      <c r="G165" s="9"/>
      <c r="H165" s="9"/>
      <c r="L165" s="7"/>
      <c r="M165" s="7"/>
      <c r="N165" s="7"/>
      <c r="O165" s="7"/>
      <c r="P165" s="14"/>
      <c r="Q165" s="14"/>
      <c r="R165" s="9"/>
      <c r="S165" s="9"/>
      <c r="T165" s="9"/>
      <c r="U165" s="9"/>
      <c r="V165" s="9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9"/>
      <c r="BB165" s="9"/>
      <c r="BC165" s="9"/>
      <c r="BD165" s="9"/>
      <c r="BE165" s="9"/>
      <c r="BF165" s="9"/>
      <c r="BG165" s="9"/>
      <c r="BH165" s="7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</row>
    <row r="166" spans="2:71" x14ac:dyDescent="0.35">
      <c r="B166" s="7"/>
      <c r="C166" s="9"/>
      <c r="D166" s="9"/>
      <c r="E166" s="9"/>
      <c r="G166" s="9"/>
      <c r="H166" s="9"/>
      <c r="L166" s="7"/>
      <c r="M166" s="7"/>
      <c r="N166" s="7"/>
      <c r="O166" s="7"/>
      <c r="P166" s="14"/>
      <c r="Q166" s="14"/>
      <c r="R166" s="9"/>
      <c r="S166" s="9"/>
      <c r="T166" s="9"/>
      <c r="U166" s="9"/>
      <c r="V166" s="9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9"/>
      <c r="BB166" s="9"/>
      <c r="BC166" s="9"/>
      <c r="BD166" s="9"/>
      <c r="BE166" s="9"/>
      <c r="BF166" s="9"/>
      <c r="BG166" s="9"/>
      <c r="BH166" s="7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</row>
    <row r="167" spans="2:71" x14ac:dyDescent="0.35">
      <c r="B167" s="7"/>
      <c r="C167" s="9"/>
      <c r="D167" s="9"/>
      <c r="E167" s="9"/>
      <c r="G167" s="9"/>
      <c r="H167" s="9"/>
      <c r="L167" s="7"/>
      <c r="M167" s="7"/>
      <c r="N167" s="7"/>
      <c r="O167" s="7"/>
      <c r="P167" s="14"/>
      <c r="Q167" s="14"/>
      <c r="R167" s="9"/>
      <c r="S167" s="9"/>
      <c r="T167" s="9"/>
      <c r="U167" s="9"/>
      <c r="V167" s="9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9"/>
      <c r="BB167" s="9"/>
      <c r="BC167" s="9"/>
      <c r="BD167" s="9"/>
      <c r="BE167" s="9"/>
      <c r="BF167" s="9"/>
      <c r="BG167" s="9"/>
      <c r="BH167" s="7"/>
      <c r="BI167" s="9"/>
      <c r="BJ167" s="9"/>
      <c r="BK167" s="9"/>
      <c r="BL167" s="9"/>
      <c r="BM167" s="9"/>
      <c r="BN167" s="9"/>
      <c r="BO167" s="9"/>
      <c r="BP167" s="9"/>
      <c r="BQ167" s="9"/>
      <c r="BR167" s="9"/>
      <c r="BS167" s="9"/>
    </row>
    <row r="168" spans="2:71" x14ac:dyDescent="0.35">
      <c r="B168" s="7"/>
      <c r="C168" s="9"/>
      <c r="D168" s="9"/>
      <c r="E168" s="9"/>
      <c r="G168" s="9"/>
      <c r="H168" s="9"/>
      <c r="L168" s="7"/>
      <c r="M168" s="7"/>
      <c r="N168" s="7"/>
      <c r="O168" s="7"/>
      <c r="P168" s="14"/>
      <c r="Q168" s="14"/>
      <c r="R168" s="9"/>
      <c r="S168" s="9"/>
      <c r="T168" s="9"/>
      <c r="U168" s="9"/>
      <c r="V168" s="9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9"/>
      <c r="BB168" s="9"/>
      <c r="BC168" s="9"/>
      <c r="BD168" s="9"/>
      <c r="BE168" s="9"/>
      <c r="BF168" s="9"/>
      <c r="BG168" s="9"/>
      <c r="BH168" s="7"/>
      <c r="BI168" s="9"/>
      <c r="BJ168" s="9"/>
      <c r="BK168" s="9"/>
      <c r="BL168" s="9"/>
      <c r="BM168" s="9"/>
      <c r="BN168" s="9"/>
      <c r="BO168" s="9"/>
      <c r="BP168" s="9"/>
      <c r="BQ168" s="9"/>
      <c r="BR168" s="9"/>
      <c r="BS168" s="9"/>
    </row>
    <row r="169" spans="2:71" x14ac:dyDescent="0.35">
      <c r="B169" s="7"/>
      <c r="C169" s="9"/>
      <c r="D169" s="9"/>
      <c r="E169" s="9"/>
      <c r="G169" s="9"/>
      <c r="H169" s="9"/>
      <c r="L169" s="7"/>
      <c r="M169" s="7"/>
      <c r="N169" s="7"/>
      <c r="O169" s="7"/>
      <c r="P169" s="14"/>
      <c r="Q169" s="14"/>
      <c r="R169" s="9"/>
      <c r="S169" s="9"/>
      <c r="T169" s="9"/>
      <c r="U169" s="9"/>
      <c r="V169" s="9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9"/>
      <c r="BB169" s="9"/>
      <c r="BC169" s="9"/>
      <c r="BD169" s="9"/>
      <c r="BE169" s="9"/>
      <c r="BF169" s="9"/>
      <c r="BG169" s="9"/>
      <c r="BH169" s="7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</row>
    <row r="170" spans="2:71" x14ac:dyDescent="0.35">
      <c r="B170" s="7"/>
      <c r="C170" s="9"/>
      <c r="D170" s="9"/>
      <c r="E170" s="9"/>
      <c r="G170" s="9"/>
      <c r="H170" s="9"/>
      <c r="L170" s="7"/>
      <c r="M170" s="7"/>
      <c r="N170" s="7"/>
      <c r="O170" s="7"/>
      <c r="P170" s="14"/>
      <c r="Q170" s="14"/>
      <c r="R170" s="9"/>
      <c r="S170" s="9"/>
      <c r="T170" s="9"/>
      <c r="U170" s="9"/>
      <c r="V170" s="9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9"/>
      <c r="BB170" s="9"/>
      <c r="BC170" s="9"/>
      <c r="BD170" s="9"/>
      <c r="BE170" s="9"/>
      <c r="BF170" s="9"/>
      <c r="BG170" s="9"/>
      <c r="BH170" s="7"/>
      <c r="BI170" s="9"/>
      <c r="BJ170" s="9"/>
      <c r="BK170" s="9"/>
      <c r="BL170" s="9"/>
      <c r="BM170" s="9"/>
      <c r="BN170" s="9"/>
      <c r="BO170" s="9"/>
      <c r="BP170" s="9"/>
      <c r="BQ170" s="9"/>
      <c r="BR170" s="9"/>
      <c r="BS170" s="9"/>
    </row>
    <row r="171" spans="2:71" x14ac:dyDescent="0.35">
      <c r="B171" s="7"/>
      <c r="C171" s="9"/>
      <c r="D171" s="9"/>
      <c r="E171" s="9"/>
      <c r="G171" s="9"/>
      <c r="H171" s="9"/>
      <c r="L171" s="7"/>
      <c r="M171" s="7"/>
      <c r="N171" s="7"/>
      <c r="O171" s="7"/>
      <c r="P171" s="14"/>
      <c r="Q171" s="14"/>
      <c r="R171" s="9"/>
      <c r="S171" s="9"/>
      <c r="T171" s="9"/>
      <c r="U171" s="9"/>
      <c r="V171" s="9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9"/>
      <c r="BB171" s="9"/>
      <c r="BC171" s="9"/>
      <c r="BD171" s="9"/>
      <c r="BE171" s="9"/>
      <c r="BF171" s="9"/>
      <c r="BG171" s="9"/>
      <c r="BH171" s="7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</row>
    <row r="172" spans="2:71" x14ac:dyDescent="0.35">
      <c r="B172" s="7"/>
      <c r="C172" s="9"/>
      <c r="D172" s="9"/>
      <c r="E172" s="9"/>
      <c r="G172" s="9"/>
      <c r="H172" s="9"/>
      <c r="L172" s="7"/>
      <c r="M172" s="7"/>
      <c r="N172" s="7"/>
      <c r="O172" s="7"/>
      <c r="P172" s="14"/>
      <c r="Q172" s="14"/>
      <c r="R172" s="9"/>
      <c r="S172" s="9"/>
      <c r="T172" s="9"/>
      <c r="U172" s="9"/>
      <c r="V172" s="9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9"/>
      <c r="BB172" s="9"/>
      <c r="BC172" s="9"/>
      <c r="BD172" s="9"/>
      <c r="BE172" s="9"/>
      <c r="BF172" s="9"/>
      <c r="BG172" s="9"/>
      <c r="BH172" s="7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</row>
    <row r="173" spans="2:71" x14ac:dyDescent="0.35">
      <c r="B173" s="7"/>
      <c r="C173" s="9"/>
      <c r="D173" s="9"/>
      <c r="E173" s="9"/>
      <c r="G173" s="9"/>
      <c r="H173" s="9"/>
      <c r="L173" s="7"/>
      <c r="M173" s="7"/>
      <c r="N173" s="7"/>
      <c r="O173" s="7"/>
      <c r="P173" s="14"/>
      <c r="Q173" s="14"/>
      <c r="R173" s="9"/>
      <c r="S173" s="9"/>
      <c r="T173" s="9"/>
      <c r="U173" s="9"/>
      <c r="V173" s="9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9"/>
      <c r="BB173" s="9"/>
      <c r="BC173" s="9"/>
      <c r="BD173" s="9"/>
      <c r="BE173" s="9"/>
      <c r="BF173" s="9"/>
      <c r="BG173" s="9"/>
      <c r="BH173" s="7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</row>
    <row r="174" spans="2:71" x14ac:dyDescent="0.35">
      <c r="B174" s="7"/>
      <c r="C174" s="9"/>
      <c r="D174" s="9"/>
      <c r="E174" s="9"/>
      <c r="G174" s="9"/>
      <c r="H174" s="9"/>
      <c r="L174" s="7"/>
      <c r="M174" s="7"/>
      <c r="N174" s="7"/>
      <c r="O174" s="7"/>
      <c r="P174" s="14"/>
      <c r="Q174" s="14"/>
      <c r="R174" s="9"/>
      <c r="S174" s="9"/>
      <c r="T174" s="9"/>
      <c r="U174" s="9"/>
      <c r="V174" s="9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9"/>
      <c r="BB174" s="9"/>
      <c r="BC174" s="9"/>
      <c r="BD174" s="9"/>
      <c r="BE174" s="9"/>
      <c r="BF174" s="9"/>
      <c r="BG174" s="9"/>
      <c r="BH174" s="7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</row>
    <row r="175" spans="2:71" x14ac:dyDescent="0.35">
      <c r="B175" s="7"/>
      <c r="C175" s="9"/>
      <c r="D175" s="9"/>
      <c r="E175" s="9"/>
      <c r="G175" s="9"/>
      <c r="H175" s="9"/>
      <c r="L175" s="7"/>
      <c r="M175" s="7"/>
      <c r="N175" s="7"/>
      <c r="O175" s="7"/>
      <c r="P175" s="14"/>
      <c r="Q175" s="14"/>
      <c r="R175" s="9"/>
      <c r="S175" s="9"/>
      <c r="T175" s="9"/>
      <c r="U175" s="9"/>
      <c r="V175" s="9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9"/>
      <c r="BB175" s="9"/>
      <c r="BC175" s="9"/>
      <c r="BD175" s="9"/>
      <c r="BE175" s="9"/>
      <c r="BF175" s="9"/>
      <c r="BG175" s="9"/>
      <c r="BH175" s="7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</row>
    <row r="176" spans="2:71" x14ac:dyDescent="0.35">
      <c r="B176" s="7"/>
      <c r="C176" s="9"/>
      <c r="D176" s="9"/>
      <c r="E176" s="9"/>
      <c r="G176" s="9"/>
      <c r="H176" s="9"/>
      <c r="L176" s="7"/>
      <c r="M176" s="7"/>
      <c r="N176" s="7"/>
      <c r="O176" s="7"/>
      <c r="P176" s="14"/>
      <c r="Q176" s="14"/>
      <c r="R176" s="9"/>
      <c r="S176" s="9"/>
      <c r="T176" s="9"/>
      <c r="U176" s="9"/>
      <c r="V176" s="9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9"/>
      <c r="BB176" s="9"/>
      <c r="BC176" s="9"/>
      <c r="BD176" s="9"/>
      <c r="BE176" s="9"/>
      <c r="BF176" s="9"/>
      <c r="BG176" s="9"/>
      <c r="BH176" s="7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</row>
    <row r="177" spans="2:71" x14ac:dyDescent="0.35">
      <c r="B177" s="7"/>
      <c r="C177" s="9"/>
      <c r="D177" s="9"/>
      <c r="E177" s="9"/>
      <c r="G177" s="9"/>
      <c r="H177" s="9"/>
      <c r="L177" s="7"/>
      <c r="M177" s="7"/>
      <c r="N177" s="7"/>
      <c r="O177" s="7"/>
      <c r="P177" s="14"/>
      <c r="Q177" s="14"/>
      <c r="R177" s="9"/>
      <c r="S177" s="9"/>
      <c r="T177" s="9"/>
      <c r="U177" s="9"/>
      <c r="V177" s="9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9"/>
      <c r="BB177" s="9"/>
      <c r="BC177" s="9"/>
      <c r="BD177" s="9"/>
      <c r="BE177" s="9"/>
      <c r="BF177" s="9"/>
      <c r="BG177" s="9"/>
      <c r="BH177" s="7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</row>
    <row r="178" spans="2:71" x14ac:dyDescent="0.35">
      <c r="B178" s="7"/>
      <c r="C178" s="9"/>
      <c r="D178" s="9"/>
      <c r="E178" s="9"/>
      <c r="G178" s="9"/>
      <c r="H178" s="9"/>
      <c r="L178" s="7"/>
      <c r="M178" s="7"/>
      <c r="N178" s="7"/>
      <c r="O178" s="7"/>
      <c r="P178" s="14"/>
      <c r="Q178" s="14"/>
      <c r="R178" s="9"/>
      <c r="S178" s="9"/>
      <c r="T178" s="9"/>
      <c r="U178" s="9"/>
      <c r="V178" s="9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9"/>
      <c r="BB178" s="9"/>
      <c r="BC178" s="9"/>
      <c r="BD178" s="9"/>
      <c r="BE178" s="9"/>
      <c r="BF178" s="9"/>
      <c r="BG178" s="9"/>
      <c r="BH178" s="7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</row>
    <row r="179" spans="2:71" x14ac:dyDescent="0.35">
      <c r="B179" s="7"/>
      <c r="C179" s="9"/>
      <c r="D179" s="9"/>
      <c r="E179" s="9"/>
      <c r="G179" s="9"/>
      <c r="H179" s="9"/>
      <c r="L179" s="7"/>
      <c r="M179" s="7"/>
      <c r="N179" s="7"/>
      <c r="O179" s="7"/>
      <c r="P179" s="14"/>
      <c r="Q179" s="14"/>
      <c r="R179" s="9"/>
      <c r="S179" s="9"/>
      <c r="T179" s="9"/>
      <c r="U179" s="9"/>
      <c r="V179" s="9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9"/>
      <c r="BB179" s="9"/>
      <c r="BC179" s="9"/>
      <c r="BD179" s="9"/>
      <c r="BE179" s="9"/>
      <c r="BF179" s="9"/>
      <c r="BG179" s="9"/>
      <c r="BH179" s="7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</row>
    <row r="180" spans="2:71" x14ac:dyDescent="0.35">
      <c r="B180" s="7"/>
      <c r="C180" s="9"/>
      <c r="D180" s="9"/>
      <c r="E180" s="9"/>
      <c r="G180" s="9"/>
      <c r="H180" s="9"/>
      <c r="L180" s="7"/>
      <c r="M180" s="7"/>
      <c r="N180" s="7"/>
      <c r="O180" s="7"/>
      <c r="P180" s="14"/>
      <c r="Q180" s="14"/>
      <c r="R180" s="9"/>
      <c r="S180" s="9"/>
      <c r="T180" s="9"/>
      <c r="U180" s="9"/>
      <c r="V180" s="9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9"/>
      <c r="BB180" s="9"/>
      <c r="BC180" s="9"/>
      <c r="BD180" s="9"/>
      <c r="BE180" s="9"/>
      <c r="BF180" s="9"/>
      <c r="BG180" s="9"/>
      <c r="BH180" s="7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</row>
    <row r="181" spans="2:71" x14ac:dyDescent="0.35">
      <c r="B181" s="7"/>
      <c r="C181" s="9"/>
      <c r="D181" s="9"/>
      <c r="E181" s="9"/>
      <c r="G181" s="9"/>
      <c r="H181" s="9"/>
      <c r="L181" s="7"/>
      <c r="M181" s="7"/>
      <c r="N181" s="7"/>
      <c r="O181" s="7"/>
      <c r="P181" s="14"/>
      <c r="Q181" s="14"/>
      <c r="R181" s="9"/>
      <c r="S181" s="9"/>
      <c r="T181" s="9"/>
      <c r="U181" s="9"/>
      <c r="V181" s="9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9"/>
      <c r="BB181" s="9"/>
      <c r="BC181" s="9"/>
      <c r="BD181" s="9"/>
      <c r="BE181" s="9"/>
      <c r="BF181" s="9"/>
      <c r="BG181" s="9"/>
      <c r="BH181" s="7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</row>
    <row r="182" spans="2:71" x14ac:dyDescent="0.35">
      <c r="B182" s="7"/>
      <c r="C182" s="9"/>
      <c r="D182" s="9"/>
      <c r="E182" s="9"/>
      <c r="G182" s="9"/>
      <c r="H182" s="9"/>
      <c r="L182" s="7"/>
      <c r="M182" s="7"/>
      <c r="N182" s="7"/>
      <c r="O182" s="7"/>
      <c r="P182" s="14"/>
      <c r="Q182" s="14"/>
      <c r="R182" s="9"/>
      <c r="S182" s="9"/>
      <c r="T182" s="9"/>
      <c r="U182" s="9"/>
      <c r="V182" s="9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9"/>
      <c r="BB182" s="9"/>
      <c r="BC182" s="9"/>
      <c r="BD182" s="9"/>
      <c r="BE182" s="9"/>
      <c r="BF182" s="9"/>
      <c r="BG182" s="9"/>
      <c r="BH182" s="7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</row>
    <row r="183" spans="2:71" x14ac:dyDescent="0.35">
      <c r="B183" s="7"/>
      <c r="C183" s="9"/>
      <c r="D183" s="9"/>
      <c r="E183" s="9"/>
      <c r="G183" s="9"/>
      <c r="H183" s="9"/>
      <c r="L183" s="7"/>
      <c r="M183" s="7"/>
      <c r="N183" s="7"/>
      <c r="O183" s="7"/>
      <c r="P183" s="14"/>
      <c r="Q183" s="14"/>
      <c r="R183" s="9"/>
      <c r="S183" s="9"/>
      <c r="T183" s="9"/>
      <c r="U183" s="9"/>
      <c r="V183" s="9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9"/>
      <c r="BB183" s="9"/>
      <c r="BC183" s="9"/>
      <c r="BD183" s="9"/>
      <c r="BE183" s="9"/>
      <c r="BF183" s="9"/>
      <c r="BG183" s="9"/>
      <c r="BH183" s="7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</row>
    <row r="184" spans="2:71" x14ac:dyDescent="0.35">
      <c r="B184" s="7"/>
      <c r="C184" s="9"/>
      <c r="D184" s="9"/>
      <c r="E184" s="9"/>
      <c r="G184" s="9"/>
      <c r="H184" s="9"/>
      <c r="L184" s="7"/>
      <c r="M184" s="7"/>
      <c r="N184" s="7"/>
      <c r="O184" s="7"/>
      <c r="P184" s="14"/>
      <c r="Q184" s="14"/>
      <c r="R184" s="9"/>
      <c r="S184" s="9"/>
      <c r="T184" s="9"/>
      <c r="U184" s="9"/>
      <c r="V184" s="9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9"/>
      <c r="BB184" s="9"/>
      <c r="BC184" s="9"/>
      <c r="BD184" s="9"/>
      <c r="BE184" s="9"/>
      <c r="BF184" s="9"/>
      <c r="BG184" s="9"/>
      <c r="BH184" s="7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</row>
    <row r="185" spans="2:71" x14ac:dyDescent="0.35">
      <c r="B185" s="7"/>
      <c r="C185" s="9"/>
      <c r="D185" s="9"/>
      <c r="E185" s="9"/>
      <c r="G185" s="9"/>
      <c r="H185" s="9"/>
      <c r="L185" s="7"/>
      <c r="M185" s="7"/>
      <c r="N185" s="7"/>
      <c r="O185" s="7"/>
      <c r="P185" s="14"/>
      <c r="Q185" s="14"/>
      <c r="R185" s="9"/>
      <c r="S185" s="9"/>
      <c r="T185" s="9"/>
      <c r="U185" s="9"/>
      <c r="V185" s="9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9"/>
      <c r="BB185" s="9"/>
      <c r="BC185" s="9"/>
      <c r="BD185" s="9"/>
      <c r="BE185" s="9"/>
      <c r="BF185" s="9"/>
      <c r="BG185" s="9"/>
      <c r="BH185" s="7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</row>
    <row r="186" spans="2:71" x14ac:dyDescent="0.35">
      <c r="B186" s="7"/>
      <c r="C186" s="9"/>
      <c r="D186" s="9"/>
      <c r="E186" s="9"/>
      <c r="G186" s="9"/>
      <c r="H186" s="9"/>
      <c r="L186" s="7"/>
      <c r="M186" s="7"/>
      <c r="N186" s="7"/>
      <c r="O186" s="7"/>
      <c r="P186" s="14"/>
      <c r="Q186" s="14"/>
      <c r="R186" s="9"/>
      <c r="S186" s="9"/>
      <c r="T186" s="9"/>
      <c r="U186" s="9"/>
      <c r="V186" s="9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9"/>
      <c r="BB186" s="9"/>
      <c r="BC186" s="9"/>
      <c r="BD186" s="9"/>
      <c r="BE186" s="9"/>
      <c r="BF186" s="9"/>
      <c r="BG186" s="9"/>
      <c r="BH186" s="7"/>
      <c r="BI186" s="9"/>
      <c r="BJ186" s="9"/>
      <c r="BK186" s="9"/>
      <c r="BL186" s="9"/>
      <c r="BM186" s="9"/>
      <c r="BN186" s="9"/>
      <c r="BO186" s="9"/>
      <c r="BP186" s="9"/>
      <c r="BQ186" s="9"/>
      <c r="BR186" s="9"/>
      <c r="BS186" s="9"/>
    </row>
    <row r="187" spans="2:71" x14ac:dyDescent="0.35">
      <c r="B187" s="7"/>
      <c r="C187" s="9"/>
      <c r="D187" s="9"/>
      <c r="E187" s="9"/>
      <c r="G187" s="9"/>
      <c r="H187" s="9"/>
      <c r="L187" s="7"/>
      <c r="M187" s="7"/>
      <c r="N187" s="7"/>
      <c r="O187" s="7"/>
      <c r="P187" s="14"/>
      <c r="Q187" s="14"/>
      <c r="R187" s="9"/>
      <c r="S187" s="9"/>
      <c r="T187" s="9"/>
      <c r="U187" s="9"/>
      <c r="V187" s="9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9"/>
      <c r="BB187" s="9"/>
      <c r="BC187" s="9"/>
      <c r="BD187" s="9"/>
      <c r="BE187" s="9"/>
      <c r="BF187" s="9"/>
      <c r="BG187" s="9"/>
      <c r="BH187" s="7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</row>
    <row r="188" spans="2:71" x14ac:dyDescent="0.35">
      <c r="B188" s="7"/>
      <c r="C188" s="9"/>
      <c r="D188" s="9"/>
      <c r="E188" s="9"/>
      <c r="G188" s="9"/>
      <c r="H188" s="9"/>
      <c r="L188" s="7"/>
      <c r="M188" s="7"/>
      <c r="N188" s="7"/>
      <c r="O188" s="7"/>
      <c r="P188" s="14"/>
      <c r="Q188" s="14"/>
      <c r="R188" s="9"/>
      <c r="S188" s="9"/>
      <c r="T188" s="9"/>
      <c r="U188" s="9"/>
      <c r="V188" s="9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9"/>
      <c r="BB188" s="9"/>
      <c r="BC188" s="9"/>
      <c r="BD188" s="9"/>
      <c r="BE188" s="9"/>
      <c r="BF188" s="9"/>
      <c r="BG188" s="9"/>
      <c r="BH188" s="7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9"/>
    </row>
    <row r="189" spans="2:71" x14ac:dyDescent="0.35">
      <c r="B189" s="7"/>
      <c r="C189" s="9"/>
      <c r="D189" s="9"/>
      <c r="E189" s="9"/>
      <c r="G189" s="9"/>
      <c r="H189" s="9"/>
      <c r="L189" s="7"/>
      <c r="M189" s="7"/>
      <c r="N189" s="7"/>
      <c r="O189" s="7"/>
      <c r="P189" s="14"/>
      <c r="Q189" s="14"/>
      <c r="R189" s="9"/>
      <c r="S189" s="9"/>
      <c r="T189" s="9"/>
      <c r="U189" s="9"/>
      <c r="V189" s="9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9"/>
      <c r="BB189" s="9"/>
      <c r="BC189" s="9"/>
      <c r="BD189" s="9"/>
      <c r="BE189" s="9"/>
      <c r="BF189" s="9"/>
      <c r="BG189" s="9"/>
      <c r="BH189" s="7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</row>
    <row r="190" spans="2:71" x14ac:dyDescent="0.35">
      <c r="B190" s="7"/>
      <c r="C190" s="9"/>
      <c r="D190" s="9"/>
      <c r="E190" s="9"/>
      <c r="G190" s="9"/>
      <c r="H190" s="9"/>
      <c r="L190" s="7"/>
      <c r="M190" s="7"/>
      <c r="N190" s="7"/>
      <c r="O190" s="7"/>
      <c r="P190" s="14"/>
      <c r="Q190" s="14"/>
      <c r="R190" s="9"/>
      <c r="S190" s="9"/>
      <c r="T190" s="9"/>
      <c r="U190" s="9"/>
      <c r="V190" s="9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9"/>
      <c r="BB190" s="9"/>
      <c r="BC190" s="9"/>
      <c r="BD190" s="9"/>
      <c r="BE190" s="9"/>
      <c r="BF190" s="9"/>
      <c r="BG190" s="9"/>
      <c r="BH190" s="7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</row>
    <row r="191" spans="2:71" x14ac:dyDescent="0.35">
      <c r="B191" s="7"/>
      <c r="C191" s="9"/>
      <c r="D191" s="9"/>
      <c r="E191" s="9"/>
      <c r="G191" s="9"/>
      <c r="H191" s="9"/>
      <c r="L191" s="7"/>
      <c r="M191" s="7"/>
      <c r="N191" s="7"/>
      <c r="O191" s="7"/>
      <c r="P191" s="14"/>
      <c r="Q191" s="14"/>
      <c r="R191" s="9"/>
      <c r="S191" s="9"/>
      <c r="T191" s="9"/>
      <c r="U191" s="9"/>
      <c r="V191" s="9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9"/>
      <c r="BB191" s="9"/>
      <c r="BC191" s="9"/>
      <c r="BD191" s="9"/>
      <c r="BE191" s="9"/>
      <c r="BF191" s="9"/>
      <c r="BG191" s="9"/>
      <c r="BH191" s="7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</row>
    <row r="192" spans="2:71" x14ac:dyDescent="0.35">
      <c r="B192" s="7"/>
      <c r="C192" s="9"/>
      <c r="D192" s="9"/>
      <c r="E192" s="9"/>
      <c r="G192" s="9"/>
      <c r="H192" s="9"/>
      <c r="L192" s="7"/>
      <c r="M192" s="7"/>
      <c r="N192" s="7"/>
      <c r="O192" s="7"/>
      <c r="P192" s="14"/>
      <c r="Q192" s="14"/>
      <c r="R192" s="9"/>
      <c r="S192" s="9"/>
      <c r="T192" s="9"/>
      <c r="U192" s="9"/>
      <c r="V192" s="9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9"/>
      <c r="BB192" s="9"/>
      <c r="BC192" s="9"/>
      <c r="BD192" s="9"/>
      <c r="BE192" s="9"/>
      <c r="BF192" s="9"/>
      <c r="BG192" s="9"/>
      <c r="BH192" s="7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</row>
    <row r="193" spans="2:71" x14ac:dyDescent="0.35">
      <c r="B193" s="7"/>
      <c r="C193" s="9"/>
      <c r="D193" s="9"/>
      <c r="E193" s="9"/>
      <c r="G193" s="9"/>
      <c r="H193" s="9"/>
      <c r="L193" s="7"/>
      <c r="M193" s="7"/>
      <c r="N193" s="7"/>
      <c r="O193" s="7"/>
      <c r="P193" s="14"/>
      <c r="Q193" s="14"/>
      <c r="R193" s="9"/>
      <c r="S193" s="9"/>
      <c r="T193" s="9"/>
      <c r="U193" s="9"/>
      <c r="V193" s="9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9"/>
      <c r="BB193" s="9"/>
      <c r="BC193" s="9"/>
      <c r="BD193" s="9"/>
      <c r="BE193" s="9"/>
      <c r="BF193" s="9"/>
      <c r="BG193" s="9"/>
      <c r="BH193" s="7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</row>
    <row r="194" spans="2:71" x14ac:dyDescent="0.35">
      <c r="B194" s="7"/>
      <c r="C194" s="9"/>
      <c r="D194" s="9"/>
      <c r="E194" s="9"/>
      <c r="G194" s="9"/>
      <c r="H194" s="9"/>
      <c r="L194" s="7"/>
      <c r="M194" s="7"/>
      <c r="N194" s="7"/>
      <c r="O194" s="7"/>
      <c r="P194" s="14"/>
      <c r="Q194" s="14"/>
      <c r="R194" s="9"/>
      <c r="S194" s="9"/>
      <c r="T194" s="9"/>
      <c r="U194" s="9"/>
      <c r="V194" s="9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9"/>
      <c r="BB194" s="9"/>
      <c r="BC194" s="9"/>
      <c r="BD194" s="9"/>
      <c r="BE194" s="9"/>
      <c r="BF194" s="9"/>
      <c r="BG194" s="9"/>
      <c r="BH194" s="7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</row>
    <row r="195" spans="2:71" x14ac:dyDescent="0.35">
      <c r="B195" s="7"/>
      <c r="C195" s="9"/>
      <c r="D195" s="9"/>
      <c r="E195" s="9"/>
      <c r="G195" s="9"/>
      <c r="H195" s="9"/>
      <c r="L195" s="7"/>
      <c r="M195" s="7"/>
      <c r="N195" s="7"/>
      <c r="O195" s="7"/>
      <c r="P195" s="14"/>
      <c r="Q195" s="14"/>
      <c r="R195" s="9"/>
      <c r="S195" s="9"/>
      <c r="T195" s="9"/>
      <c r="U195" s="9"/>
      <c r="V195" s="9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9"/>
      <c r="BB195" s="9"/>
      <c r="BC195" s="9"/>
      <c r="BD195" s="9"/>
      <c r="BE195" s="9"/>
      <c r="BF195" s="9"/>
      <c r="BG195" s="9"/>
      <c r="BH195" s="7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</row>
    <row r="196" spans="2:71" x14ac:dyDescent="0.35">
      <c r="B196" s="7"/>
      <c r="C196" s="9"/>
      <c r="D196" s="9"/>
      <c r="E196" s="9"/>
      <c r="G196" s="9"/>
      <c r="H196" s="9"/>
      <c r="L196" s="7"/>
      <c r="M196" s="7"/>
      <c r="N196" s="7"/>
      <c r="O196" s="7"/>
      <c r="P196" s="14"/>
      <c r="Q196" s="14"/>
      <c r="R196" s="9"/>
      <c r="S196" s="9"/>
      <c r="T196" s="9"/>
      <c r="U196" s="9"/>
      <c r="V196" s="9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9"/>
      <c r="BB196" s="9"/>
      <c r="BC196" s="9"/>
      <c r="BD196" s="9"/>
      <c r="BE196" s="9"/>
      <c r="BF196" s="9"/>
      <c r="BG196" s="9"/>
      <c r="BH196" s="7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</row>
    <row r="197" spans="2:71" x14ac:dyDescent="0.35">
      <c r="B197" s="7"/>
      <c r="C197" s="9"/>
      <c r="D197" s="9"/>
      <c r="E197" s="9"/>
      <c r="G197" s="9"/>
      <c r="H197" s="9"/>
      <c r="L197" s="7"/>
      <c r="M197" s="7"/>
      <c r="N197" s="7"/>
      <c r="O197" s="7"/>
      <c r="P197" s="14"/>
      <c r="Q197" s="14"/>
      <c r="R197" s="9"/>
      <c r="S197" s="9"/>
      <c r="T197" s="9"/>
      <c r="U197" s="9"/>
      <c r="V197" s="9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9"/>
      <c r="BB197" s="9"/>
      <c r="BC197" s="9"/>
      <c r="BD197" s="9"/>
      <c r="BE197" s="9"/>
      <c r="BF197" s="9"/>
      <c r="BG197" s="9"/>
      <c r="BH197" s="7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</row>
    <row r="198" spans="2:71" x14ac:dyDescent="0.35">
      <c r="B198" s="7"/>
      <c r="C198" s="9"/>
      <c r="D198" s="9"/>
      <c r="E198" s="9"/>
      <c r="G198" s="9"/>
      <c r="H198" s="9"/>
      <c r="L198" s="7"/>
      <c r="M198" s="7"/>
      <c r="N198" s="7"/>
      <c r="O198" s="7"/>
      <c r="P198" s="14"/>
      <c r="Q198" s="14"/>
      <c r="R198" s="9"/>
      <c r="S198" s="9"/>
      <c r="T198" s="9"/>
      <c r="U198" s="9"/>
      <c r="V198" s="9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9"/>
      <c r="BB198" s="9"/>
      <c r="BC198" s="9"/>
      <c r="BD198" s="9"/>
      <c r="BE198" s="9"/>
      <c r="BF198" s="9"/>
      <c r="BG198" s="9"/>
      <c r="BH198" s="7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/>
    </row>
    <row r="199" spans="2:71" x14ac:dyDescent="0.35">
      <c r="B199" s="7"/>
      <c r="C199" s="9"/>
      <c r="D199" s="9"/>
      <c r="E199" s="9"/>
      <c r="G199" s="9"/>
      <c r="H199" s="9"/>
      <c r="L199" s="7"/>
      <c r="M199" s="7"/>
      <c r="N199" s="7"/>
      <c r="O199" s="7"/>
      <c r="P199" s="14"/>
      <c r="Q199" s="14"/>
      <c r="R199" s="9"/>
      <c r="S199" s="9"/>
      <c r="T199" s="9"/>
      <c r="U199" s="9"/>
      <c r="V199" s="9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9"/>
      <c r="BB199" s="9"/>
      <c r="BC199" s="9"/>
      <c r="BD199" s="9"/>
      <c r="BE199" s="9"/>
      <c r="BF199" s="9"/>
      <c r="BG199" s="9"/>
      <c r="BH199" s="7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</row>
    <row r="200" spans="2:71" x14ac:dyDescent="0.35">
      <c r="B200" s="7"/>
      <c r="C200" s="9"/>
      <c r="D200" s="9"/>
      <c r="E200" s="9"/>
      <c r="G200" s="9"/>
      <c r="H200" s="9"/>
      <c r="L200" s="7"/>
      <c r="M200" s="7"/>
      <c r="N200" s="7"/>
      <c r="O200" s="7"/>
      <c r="P200" s="14"/>
      <c r="Q200" s="14"/>
      <c r="R200" s="9"/>
      <c r="S200" s="9"/>
      <c r="T200" s="9"/>
      <c r="U200" s="9"/>
      <c r="V200" s="9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9"/>
      <c r="BB200" s="9"/>
      <c r="BC200" s="9"/>
      <c r="BD200" s="9"/>
      <c r="BE200" s="9"/>
      <c r="BF200" s="9"/>
      <c r="BG200" s="9"/>
      <c r="BH200" s="7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</row>
    <row r="201" spans="2:71" x14ac:dyDescent="0.35">
      <c r="B201" s="7"/>
      <c r="C201" s="9"/>
      <c r="D201" s="9"/>
      <c r="E201" s="9"/>
      <c r="G201" s="9"/>
      <c r="H201" s="9"/>
      <c r="L201" s="7"/>
      <c r="M201" s="7"/>
      <c r="N201" s="7"/>
      <c r="O201" s="7"/>
      <c r="P201" s="14"/>
      <c r="Q201" s="14"/>
      <c r="R201" s="9"/>
      <c r="S201" s="9"/>
      <c r="T201" s="9"/>
      <c r="U201" s="9"/>
      <c r="V201" s="9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9"/>
      <c r="BB201" s="9"/>
      <c r="BC201" s="9"/>
      <c r="BD201" s="9"/>
      <c r="BE201" s="9"/>
      <c r="BF201" s="9"/>
      <c r="BG201" s="9"/>
      <c r="BH201" s="7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</row>
    <row r="202" spans="2:71" x14ac:dyDescent="0.35">
      <c r="B202" s="7"/>
      <c r="C202" s="9"/>
      <c r="D202" s="9"/>
      <c r="E202" s="9"/>
      <c r="G202" s="9"/>
      <c r="H202" s="9"/>
      <c r="L202" s="7"/>
      <c r="M202" s="7"/>
      <c r="N202" s="7"/>
      <c r="O202" s="7"/>
      <c r="P202" s="14"/>
      <c r="Q202" s="14"/>
      <c r="R202" s="9"/>
      <c r="S202" s="9"/>
      <c r="T202" s="9"/>
      <c r="U202" s="9"/>
      <c r="V202" s="9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9"/>
      <c r="BB202" s="9"/>
      <c r="BC202" s="9"/>
      <c r="BD202" s="9"/>
      <c r="BE202" s="9"/>
      <c r="BF202" s="9"/>
      <c r="BG202" s="9"/>
      <c r="BH202" s="7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</row>
    <row r="203" spans="2:71" x14ac:dyDescent="0.35">
      <c r="B203" s="7"/>
      <c r="C203" s="9"/>
      <c r="D203" s="9"/>
      <c r="E203" s="9"/>
      <c r="G203" s="9"/>
      <c r="H203" s="9"/>
      <c r="L203" s="7"/>
      <c r="M203" s="7"/>
      <c r="N203" s="7"/>
      <c r="O203" s="7"/>
      <c r="P203" s="14"/>
      <c r="Q203" s="14"/>
      <c r="R203" s="9"/>
      <c r="S203" s="9"/>
      <c r="T203" s="9"/>
      <c r="U203" s="9"/>
      <c r="V203" s="9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9"/>
      <c r="BB203" s="9"/>
      <c r="BC203" s="9"/>
      <c r="BD203" s="9"/>
      <c r="BE203" s="9"/>
      <c r="BF203" s="9"/>
      <c r="BG203" s="9"/>
      <c r="BH203" s="7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</row>
    <row r="204" spans="2:71" x14ac:dyDescent="0.35">
      <c r="B204" s="7"/>
      <c r="C204" s="9"/>
      <c r="D204" s="9"/>
      <c r="E204" s="9"/>
      <c r="G204" s="9"/>
      <c r="H204" s="9"/>
      <c r="L204" s="7"/>
      <c r="M204" s="7"/>
      <c r="N204" s="7"/>
      <c r="O204" s="7"/>
      <c r="P204" s="14"/>
      <c r="Q204" s="14"/>
      <c r="R204" s="9"/>
      <c r="S204" s="9"/>
      <c r="T204" s="9"/>
      <c r="U204" s="9"/>
      <c r="V204" s="9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9"/>
      <c r="BB204" s="9"/>
      <c r="BC204" s="9"/>
      <c r="BD204" s="9"/>
      <c r="BE204" s="9"/>
      <c r="BF204" s="9"/>
      <c r="BG204" s="9"/>
      <c r="BH204" s="7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</row>
    <row r="205" spans="2:71" x14ac:dyDescent="0.35">
      <c r="B205" s="7"/>
      <c r="C205" s="9"/>
      <c r="D205" s="9"/>
      <c r="E205" s="9"/>
      <c r="G205" s="9"/>
      <c r="H205" s="9"/>
      <c r="L205" s="7"/>
      <c r="M205" s="7"/>
      <c r="N205" s="7"/>
      <c r="O205" s="7"/>
      <c r="P205" s="14"/>
      <c r="Q205" s="14"/>
      <c r="R205" s="9"/>
      <c r="S205" s="9"/>
      <c r="T205" s="9"/>
      <c r="U205" s="9"/>
      <c r="V205" s="9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9"/>
      <c r="BB205" s="9"/>
      <c r="BC205" s="9"/>
      <c r="BD205" s="9"/>
      <c r="BE205" s="9"/>
      <c r="BF205" s="9"/>
      <c r="BG205" s="9"/>
      <c r="BH205" s="7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</row>
    <row r="206" spans="2:71" x14ac:dyDescent="0.35">
      <c r="B206" s="7"/>
      <c r="C206" s="9"/>
      <c r="D206" s="9"/>
      <c r="E206" s="9"/>
      <c r="G206" s="9"/>
      <c r="H206" s="9"/>
      <c r="L206" s="7"/>
      <c r="M206" s="7"/>
      <c r="N206" s="7"/>
      <c r="O206" s="7"/>
      <c r="P206" s="14"/>
      <c r="Q206" s="14"/>
      <c r="R206" s="9"/>
      <c r="S206" s="9"/>
      <c r="T206" s="9"/>
      <c r="U206" s="9"/>
      <c r="V206" s="9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9"/>
      <c r="BB206" s="9"/>
      <c r="BC206" s="9"/>
      <c r="BD206" s="9"/>
      <c r="BE206" s="9"/>
      <c r="BF206" s="9"/>
      <c r="BG206" s="9"/>
      <c r="BH206" s="7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</row>
    <row r="207" spans="2:71" x14ac:dyDescent="0.35">
      <c r="B207" s="7"/>
      <c r="C207" s="9"/>
      <c r="D207" s="9"/>
      <c r="E207" s="9"/>
      <c r="G207" s="9"/>
      <c r="H207" s="9"/>
      <c r="L207" s="7"/>
      <c r="M207" s="7"/>
      <c r="N207" s="7"/>
      <c r="O207" s="7"/>
      <c r="P207" s="14"/>
      <c r="Q207" s="14"/>
      <c r="R207" s="9"/>
      <c r="S207" s="9"/>
      <c r="T207" s="9"/>
      <c r="U207" s="9"/>
      <c r="V207" s="9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9"/>
      <c r="BB207" s="9"/>
      <c r="BC207" s="9"/>
      <c r="BD207" s="9"/>
      <c r="BE207" s="9"/>
      <c r="BF207" s="9"/>
      <c r="BG207" s="9"/>
      <c r="BH207" s="7"/>
      <c r="BI207" s="9"/>
      <c r="BJ207" s="9"/>
      <c r="BK207" s="9"/>
      <c r="BL207" s="9"/>
      <c r="BM207" s="9"/>
      <c r="BN207" s="9"/>
      <c r="BO207" s="9"/>
      <c r="BP207" s="9"/>
      <c r="BQ207" s="9"/>
      <c r="BR207" s="9"/>
      <c r="BS207" s="9"/>
    </row>
    <row r="208" spans="2:71" x14ac:dyDescent="0.35">
      <c r="B208" s="7"/>
      <c r="C208" s="9"/>
      <c r="D208" s="9"/>
      <c r="E208" s="9"/>
      <c r="G208" s="9"/>
      <c r="H208" s="9"/>
      <c r="L208" s="7"/>
      <c r="M208" s="7"/>
      <c r="N208" s="7"/>
      <c r="O208" s="7"/>
      <c r="P208" s="14"/>
      <c r="Q208" s="14"/>
      <c r="R208" s="9"/>
      <c r="S208" s="9"/>
      <c r="T208" s="9"/>
      <c r="U208" s="9"/>
      <c r="V208" s="9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9"/>
      <c r="BB208" s="9"/>
      <c r="BC208" s="9"/>
      <c r="BD208" s="9"/>
      <c r="BE208" s="9"/>
      <c r="BF208" s="9"/>
      <c r="BG208" s="9"/>
      <c r="BH208" s="7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</row>
    <row r="209" spans="2:71" x14ac:dyDescent="0.35">
      <c r="B209" s="7"/>
      <c r="C209" s="9"/>
      <c r="D209" s="9"/>
      <c r="E209" s="9"/>
      <c r="G209" s="9"/>
      <c r="H209" s="9"/>
      <c r="L209" s="7"/>
      <c r="M209" s="7"/>
      <c r="N209" s="7"/>
      <c r="O209" s="7"/>
      <c r="P209" s="14"/>
      <c r="Q209" s="14"/>
      <c r="R209" s="9"/>
      <c r="S209" s="9"/>
      <c r="T209" s="9"/>
      <c r="U209" s="9"/>
      <c r="V209" s="9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9"/>
      <c r="BB209" s="9"/>
      <c r="BC209" s="9"/>
      <c r="BD209" s="9"/>
      <c r="BE209" s="9"/>
      <c r="BF209" s="9"/>
      <c r="BG209" s="9"/>
      <c r="BH209" s="7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</row>
    <row r="210" spans="2:71" x14ac:dyDescent="0.35">
      <c r="B210" s="7"/>
      <c r="C210" s="9"/>
      <c r="D210" s="9"/>
      <c r="E210" s="9"/>
      <c r="G210" s="9"/>
      <c r="H210" s="9"/>
      <c r="L210" s="7"/>
      <c r="M210" s="7"/>
      <c r="N210" s="7"/>
      <c r="O210" s="7"/>
      <c r="P210" s="14"/>
      <c r="Q210" s="14"/>
      <c r="R210" s="9"/>
      <c r="S210" s="9"/>
      <c r="T210" s="9"/>
      <c r="U210" s="9"/>
      <c r="V210" s="9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9"/>
      <c r="BB210" s="9"/>
      <c r="BC210" s="9"/>
      <c r="BD210" s="9"/>
      <c r="BE210" s="9"/>
      <c r="BF210" s="9"/>
      <c r="BG210" s="9"/>
      <c r="BH210" s="7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</row>
    <row r="211" spans="2:71" x14ac:dyDescent="0.35">
      <c r="B211" s="7"/>
      <c r="C211" s="9"/>
      <c r="D211" s="9"/>
      <c r="E211" s="9"/>
      <c r="G211" s="9"/>
      <c r="H211" s="9"/>
      <c r="L211" s="7"/>
      <c r="M211" s="7"/>
      <c r="N211" s="7"/>
      <c r="O211" s="7"/>
      <c r="P211" s="14"/>
      <c r="Q211" s="14"/>
      <c r="R211" s="9"/>
      <c r="S211" s="9"/>
      <c r="T211" s="9"/>
      <c r="U211" s="9"/>
      <c r="V211" s="9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9"/>
      <c r="BB211" s="9"/>
      <c r="BC211" s="9"/>
      <c r="BD211" s="9"/>
      <c r="BE211" s="9"/>
      <c r="BF211" s="9"/>
      <c r="BG211" s="9"/>
      <c r="BH211" s="7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</row>
    <row r="212" spans="2:71" x14ac:dyDescent="0.35">
      <c r="B212" s="7"/>
      <c r="C212" s="9"/>
      <c r="D212" s="9"/>
      <c r="E212" s="9"/>
      <c r="G212" s="9"/>
      <c r="H212" s="9"/>
      <c r="L212" s="7"/>
      <c r="M212" s="7"/>
      <c r="N212" s="7"/>
      <c r="O212" s="7"/>
      <c r="P212" s="14"/>
      <c r="Q212" s="14"/>
      <c r="R212" s="9"/>
      <c r="S212" s="9"/>
      <c r="T212" s="9"/>
      <c r="U212" s="9"/>
      <c r="V212" s="9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9"/>
      <c r="BB212" s="9"/>
      <c r="BC212" s="9"/>
      <c r="BD212" s="9"/>
      <c r="BE212" s="9"/>
      <c r="BF212" s="9"/>
      <c r="BG212" s="9"/>
      <c r="BH212" s="7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</row>
    <row r="213" spans="2:71" x14ac:dyDescent="0.35">
      <c r="B213" s="7"/>
      <c r="C213" s="9"/>
      <c r="D213" s="9"/>
      <c r="E213" s="9"/>
      <c r="G213" s="9"/>
      <c r="H213" s="9"/>
      <c r="L213" s="7"/>
      <c r="M213" s="7"/>
      <c r="N213" s="7"/>
      <c r="O213" s="7"/>
      <c r="P213" s="14"/>
      <c r="Q213" s="14"/>
      <c r="R213" s="9"/>
      <c r="S213" s="9"/>
      <c r="T213" s="9"/>
      <c r="U213" s="9"/>
      <c r="V213" s="9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9"/>
      <c r="BB213" s="9"/>
      <c r="BC213" s="9"/>
      <c r="BD213" s="9"/>
      <c r="BE213" s="9"/>
      <c r="BF213" s="9"/>
      <c r="BG213" s="9"/>
      <c r="BH213" s="7"/>
      <c r="BI213" s="9"/>
      <c r="BJ213" s="9"/>
      <c r="BK213" s="9"/>
      <c r="BL213" s="9"/>
      <c r="BM213" s="9"/>
      <c r="BN213" s="9"/>
      <c r="BO213" s="9"/>
      <c r="BP213" s="9"/>
      <c r="BQ213" s="9"/>
      <c r="BR213" s="9"/>
      <c r="BS213" s="9"/>
    </row>
    <row r="214" spans="2:71" x14ac:dyDescent="0.35">
      <c r="B214" s="7"/>
      <c r="C214" s="9"/>
      <c r="D214" s="9"/>
      <c r="E214" s="9"/>
      <c r="G214" s="9"/>
      <c r="H214" s="9"/>
      <c r="L214" s="7"/>
      <c r="M214" s="7"/>
      <c r="N214" s="7"/>
      <c r="O214" s="7"/>
      <c r="P214" s="14"/>
      <c r="Q214" s="14"/>
      <c r="R214" s="9"/>
      <c r="S214" s="9"/>
      <c r="T214" s="9"/>
      <c r="U214" s="9"/>
      <c r="V214" s="9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9"/>
      <c r="BB214" s="9"/>
      <c r="BC214" s="9"/>
      <c r="BD214" s="9"/>
      <c r="BE214" s="9"/>
      <c r="BF214" s="9"/>
      <c r="BG214" s="9"/>
      <c r="BH214" s="7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</row>
    <row r="215" spans="2:71" x14ac:dyDescent="0.35">
      <c r="B215" s="7"/>
      <c r="C215" s="9"/>
      <c r="D215" s="9"/>
      <c r="E215" s="9"/>
      <c r="G215" s="9"/>
      <c r="H215" s="9"/>
      <c r="L215" s="7"/>
      <c r="M215" s="7"/>
      <c r="N215" s="7"/>
      <c r="O215" s="7"/>
      <c r="P215" s="14"/>
      <c r="Q215" s="14"/>
      <c r="R215" s="9"/>
      <c r="S215" s="9"/>
      <c r="T215" s="9"/>
      <c r="U215" s="9"/>
      <c r="V215" s="9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9"/>
      <c r="BB215" s="9"/>
      <c r="BC215" s="9"/>
      <c r="BD215" s="9"/>
      <c r="BE215" s="9"/>
      <c r="BF215" s="9"/>
      <c r="BG215" s="9"/>
      <c r="BH215" s="7"/>
      <c r="BI215" s="9"/>
      <c r="BJ215" s="9"/>
      <c r="BK215" s="9"/>
      <c r="BL215" s="9"/>
      <c r="BM215" s="9"/>
      <c r="BN215" s="9"/>
      <c r="BO215" s="9"/>
      <c r="BP215" s="9"/>
      <c r="BQ215" s="9"/>
      <c r="BR215" s="9"/>
      <c r="BS215" s="9"/>
    </row>
    <row r="216" spans="2:71" x14ac:dyDescent="0.35">
      <c r="B216" s="7"/>
      <c r="C216" s="9"/>
      <c r="D216" s="9"/>
      <c r="E216" s="9"/>
      <c r="G216" s="9"/>
      <c r="H216" s="9"/>
      <c r="L216" s="7"/>
      <c r="M216" s="7"/>
      <c r="N216" s="7"/>
      <c r="O216" s="7"/>
      <c r="P216" s="14"/>
      <c r="Q216" s="14"/>
      <c r="R216" s="9"/>
      <c r="S216" s="9"/>
      <c r="T216" s="9"/>
      <c r="U216" s="9"/>
      <c r="V216" s="9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9"/>
      <c r="BB216" s="9"/>
      <c r="BC216" s="9"/>
      <c r="BD216" s="9"/>
      <c r="BE216" s="9"/>
      <c r="BF216" s="9"/>
      <c r="BG216" s="9"/>
      <c r="BH216" s="7"/>
      <c r="BI216" s="9"/>
      <c r="BJ216" s="9"/>
      <c r="BK216" s="9"/>
      <c r="BL216" s="9"/>
      <c r="BM216" s="9"/>
      <c r="BN216" s="9"/>
      <c r="BO216" s="9"/>
      <c r="BP216" s="9"/>
      <c r="BQ216" s="9"/>
      <c r="BR216" s="9"/>
      <c r="BS216" s="9"/>
    </row>
    <row r="217" spans="2:71" x14ac:dyDescent="0.35">
      <c r="B217" s="7"/>
      <c r="C217" s="9"/>
      <c r="D217" s="9"/>
      <c r="E217" s="9"/>
      <c r="G217" s="9"/>
      <c r="H217" s="9"/>
      <c r="L217" s="7"/>
      <c r="M217" s="7"/>
      <c r="N217" s="7"/>
      <c r="O217" s="7"/>
      <c r="P217" s="14"/>
      <c r="Q217" s="14"/>
      <c r="R217" s="9"/>
      <c r="S217" s="9"/>
      <c r="T217" s="9"/>
      <c r="U217" s="9"/>
      <c r="V217" s="9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9"/>
      <c r="BB217" s="9"/>
      <c r="BC217" s="9"/>
      <c r="BD217" s="9"/>
      <c r="BE217" s="9"/>
      <c r="BF217" s="9"/>
      <c r="BG217" s="9"/>
      <c r="BH217" s="7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</row>
    <row r="218" spans="2:71" x14ac:dyDescent="0.35">
      <c r="B218" s="7"/>
      <c r="C218" s="9"/>
      <c r="D218" s="9"/>
      <c r="E218" s="9"/>
      <c r="G218" s="9"/>
      <c r="H218" s="9"/>
      <c r="L218" s="7"/>
      <c r="M218" s="7"/>
      <c r="N218" s="7"/>
      <c r="O218" s="7"/>
      <c r="P218" s="14"/>
      <c r="Q218" s="14"/>
      <c r="R218" s="9"/>
      <c r="S218" s="9"/>
      <c r="T218" s="9"/>
      <c r="U218" s="9"/>
      <c r="V218" s="9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9"/>
      <c r="BB218" s="9"/>
      <c r="BC218" s="9"/>
      <c r="BD218" s="9"/>
      <c r="BE218" s="9"/>
      <c r="BF218" s="9"/>
      <c r="BG218" s="9"/>
      <c r="BH218" s="7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</row>
    <row r="219" spans="2:71" x14ac:dyDescent="0.35">
      <c r="B219" s="7"/>
      <c r="C219" s="9"/>
      <c r="D219" s="9"/>
      <c r="E219" s="9"/>
      <c r="G219" s="9"/>
      <c r="H219" s="9"/>
      <c r="L219" s="7"/>
      <c r="M219" s="7"/>
      <c r="N219" s="7"/>
      <c r="O219" s="7"/>
      <c r="P219" s="14"/>
      <c r="Q219" s="14"/>
      <c r="R219" s="9"/>
      <c r="S219" s="9"/>
      <c r="T219" s="9"/>
      <c r="U219" s="9"/>
      <c r="V219" s="9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9"/>
      <c r="BB219" s="9"/>
      <c r="BC219" s="9"/>
      <c r="BD219" s="9"/>
      <c r="BE219" s="9"/>
      <c r="BF219" s="9"/>
      <c r="BG219" s="9"/>
      <c r="BH219" s="7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</row>
    <row r="220" spans="2:71" x14ac:dyDescent="0.35">
      <c r="B220" s="7"/>
      <c r="C220" s="9"/>
      <c r="D220" s="9"/>
      <c r="E220" s="9"/>
      <c r="G220" s="9"/>
      <c r="H220" s="9"/>
      <c r="L220" s="7"/>
      <c r="M220" s="7"/>
      <c r="N220" s="7"/>
      <c r="O220" s="7"/>
      <c r="P220" s="14"/>
      <c r="Q220" s="14"/>
      <c r="R220" s="9"/>
      <c r="S220" s="9"/>
      <c r="T220" s="9"/>
      <c r="U220" s="9"/>
      <c r="V220" s="9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9"/>
      <c r="BB220" s="9"/>
      <c r="BC220" s="9"/>
      <c r="BD220" s="9"/>
      <c r="BE220" s="9"/>
      <c r="BF220" s="9"/>
      <c r="BG220" s="9"/>
      <c r="BH220" s="7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</row>
    <row r="221" spans="2:71" x14ac:dyDescent="0.35">
      <c r="B221" s="7"/>
      <c r="C221" s="9"/>
      <c r="D221" s="9"/>
      <c r="E221" s="9"/>
      <c r="G221" s="9"/>
      <c r="H221" s="9"/>
      <c r="L221" s="7"/>
      <c r="M221" s="7"/>
      <c r="N221" s="7"/>
      <c r="O221" s="7"/>
      <c r="P221" s="14"/>
      <c r="Q221" s="14"/>
      <c r="R221" s="9"/>
      <c r="S221" s="9"/>
      <c r="T221" s="9"/>
      <c r="U221" s="9"/>
      <c r="V221" s="9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9"/>
      <c r="BB221" s="9"/>
      <c r="BC221" s="9"/>
      <c r="BD221" s="9"/>
      <c r="BE221" s="9"/>
      <c r="BF221" s="9"/>
      <c r="BG221" s="9"/>
      <c r="BH221" s="7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</row>
    <row r="222" spans="2:71" x14ac:dyDescent="0.35">
      <c r="B222" s="7"/>
      <c r="C222" s="9"/>
      <c r="D222" s="9"/>
      <c r="E222" s="9"/>
      <c r="G222" s="9"/>
      <c r="H222" s="9"/>
      <c r="L222" s="7"/>
      <c r="M222" s="7"/>
      <c r="N222" s="7"/>
      <c r="O222" s="7"/>
      <c r="P222" s="14"/>
      <c r="Q222" s="14"/>
      <c r="R222" s="9"/>
      <c r="S222" s="9"/>
      <c r="T222" s="9"/>
      <c r="U222" s="9"/>
      <c r="V222" s="9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9"/>
      <c r="BB222" s="9"/>
      <c r="BC222" s="9"/>
      <c r="BD222" s="9"/>
      <c r="BE222" s="9"/>
      <c r="BF222" s="9"/>
      <c r="BG222" s="9"/>
      <c r="BH222" s="7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</row>
    <row r="223" spans="2:71" x14ac:dyDescent="0.35">
      <c r="B223" s="7"/>
      <c r="C223" s="9"/>
      <c r="D223" s="9"/>
      <c r="E223" s="9"/>
      <c r="G223" s="9"/>
      <c r="H223" s="9"/>
      <c r="L223" s="7"/>
      <c r="M223" s="7"/>
      <c r="N223" s="7"/>
      <c r="O223" s="7"/>
      <c r="P223" s="14"/>
      <c r="Q223" s="14"/>
      <c r="R223" s="9"/>
      <c r="S223" s="9"/>
      <c r="T223" s="9"/>
      <c r="U223" s="9"/>
      <c r="V223" s="9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9"/>
      <c r="BB223" s="9"/>
      <c r="BC223" s="9"/>
      <c r="BD223" s="9"/>
      <c r="BE223" s="9"/>
      <c r="BF223" s="9"/>
      <c r="BG223" s="9"/>
      <c r="BH223" s="7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</row>
    <row r="224" spans="2:71" x14ac:dyDescent="0.35">
      <c r="B224" s="7"/>
      <c r="C224" s="9"/>
      <c r="D224" s="9"/>
      <c r="E224" s="9"/>
      <c r="G224" s="9"/>
      <c r="H224" s="9"/>
      <c r="L224" s="7"/>
      <c r="M224" s="7"/>
      <c r="N224" s="7"/>
      <c r="O224" s="7"/>
      <c r="P224" s="14"/>
      <c r="Q224" s="14"/>
      <c r="R224" s="9"/>
      <c r="S224" s="9"/>
      <c r="T224" s="9"/>
      <c r="U224" s="9"/>
      <c r="V224" s="9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9"/>
      <c r="BB224" s="9"/>
      <c r="BC224" s="9"/>
      <c r="BD224" s="9"/>
      <c r="BE224" s="9"/>
      <c r="BF224" s="9"/>
      <c r="BG224" s="9"/>
      <c r="BH224" s="7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</row>
    <row r="225" spans="2:71" x14ac:dyDescent="0.35">
      <c r="B225" s="7"/>
      <c r="C225" s="9"/>
      <c r="D225" s="9"/>
      <c r="E225" s="9"/>
      <c r="G225" s="9"/>
      <c r="H225" s="9"/>
      <c r="L225" s="7"/>
      <c r="M225" s="7"/>
      <c r="N225" s="7"/>
      <c r="O225" s="7"/>
      <c r="P225" s="14"/>
      <c r="Q225" s="14"/>
      <c r="R225" s="9"/>
      <c r="S225" s="9"/>
      <c r="T225" s="9"/>
      <c r="U225" s="9"/>
      <c r="V225" s="9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9"/>
      <c r="BB225" s="9"/>
      <c r="BC225" s="9"/>
      <c r="BD225" s="9"/>
      <c r="BE225" s="9"/>
      <c r="BF225" s="9"/>
      <c r="BG225" s="9"/>
      <c r="BH225" s="7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</row>
    <row r="226" spans="2:71" x14ac:dyDescent="0.35">
      <c r="B226" s="7"/>
      <c r="C226" s="9"/>
      <c r="D226" s="9"/>
      <c r="E226" s="9"/>
      <c r="G226" s="9"/>
      <c r="H226" s="9"/>
      <c r="L226" s="7"/>
      <c r="M226" s="7"/>
      <c r="N226" s="7"/>
      <c r="O226" s="7"/>
      <c r="P226" s="14"/>
      <c r="Q226" s="14"/>
      <c r="R226" s="9"/>
      <c r="S226" s="9"/>
      <c r="T226" s="9"/>
      <c r="U226" s="9"/>
      <c r="V226" s="9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9"/>
      <c r="BB226" s="9"/>
      <c r="BC226" s="9"/>
      <c r="BD226" s="9"/>
      <c r="BE226" s="9"/>
      <c r="BF226" s="9"/>
      <c r="BG226" s="9"/>
      <c r="BH226" s="7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</row>
    <row r="227" spans="2:71" x14ac:dyDescent="0.35">
      <c r="B227" s="7"/>
      <c r="C227" s="9"/>
      <c r="D227" s="9"/>
      <c r="E227" s="9"/>
      <c r="G227" s="9"/>
      <c r="H227" s="9"/>
      <c r="L227" s="7"/>
      <c r="M227" s="7"/>
      <c r="N227" s="7"/>
      <c r="O227" s="7"/>
      <c r="P227" s="14"/>
      <c r="Q227" s="14"/>
      <c r="R227" s="9"/>
      <c r="S227" s="9"/>
      <c r="T227" s="9"/>
      <c r="U227" s="9"/>
      <c r="V227" s="9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9"/>
      <c r="BB227" s="9"/>
      <c r="BC227" s="9"/>
      <c r="BD227" s="9"/>
      <c r="BE227" s="9"/>
      <c r="BF227" s="9"/>
      <c r="BG227" s="9"/>
      <c r="BH227" s="7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</row>
    <row r="228" spans="2:71" x14ac:dyDescent="0.35">
      <c r="B228" s="7"/>
      <c r="C228" s="9"/>
      <c r="D228" s="9"/>
      <c r="E228" s="9"/>
      <c r="G228" s="9"/>
      <c r="H228" s="9"/>
      <c r="L228" s="7"/>
      <c r="M228" s="7"/>
      <c r="N228" s="7"/>
      <c r="O228" s="7"/>
      <c r="P228" s="14"/>
      <c r="Q228" s="14"/>
      <c r="R228" s="9"/>
      <c r="S228" s="9"/>
      <c r="T228" s="9"/>
      <c r="U228" s="9"/>
      <c r="V228" s="9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9"/>
      <c r="BB228" s="9"/>
      <c r="BC228" s="9"/>
      <c r="BD228" s="9"/>
      <c r="BE228" s="9"/>
      <c r="BF228" s="9"/>
      <c r="BG228" s="9"/>
      <c r="BH228" s="7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</row>
    <row r="229" spans="2:71" x14ac:dyDescent="0.35">
      <c r="B229" s="7"/>
      <c r="C229" s="9"/>
      <c r="D229" s="9"/>
      <c r="E229" s="9"/>
      <c r="G229" s="9"/>
      <c r="H229" s="9"/>
      <c r="L229" s="7"/>
      <c r="M229" s="7"/>
      <c r="N229" s="7"/>
      <c r="O229" s="7"/>
      <c r="P229" s="14"/>
      <c r="Q229" s="14"/>
      <c r="R229" s="9"/>
      <c r="S229" s="9"/>
      <c r="T229" s="9"/>
      <c r="U229" s="9"/>
      <c r="V229" s="9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9"/>
      <c r="BB229" s="9"/>
      <c r="BC229" s="9"/>
      <c r="BD229" s="9"/>
      <c r="BE229" s="9"/>
      <c r="BF229" s="9"/>
      <c r="BG229" s="9"/>
      <c r="BH229" s="7"/>
      <c r="BI229" s="9"/>
      <c r="BJ229" s="9"/>
      <c r="BK229" s="9"/>
      <c r="BL229" s="9"/>
      <c r="BM229" s="9"/>
      <c r="BN229" s="9"/>
      <c r="BO229" s="9"/>
      <c r="BP229" s="9"/>
      <c r="BQ229" s="9"/>
      <c r="BR229" s="9"/>
      <c r="BS229" s="9"/>
    </row>
    <row r="230" spans="2:71" x14ac:dyDescent="0.35">
      <c r="B230" s="7"/>
      <c r="C230" s="9"/>
      <c r="D230" s="9"/>
      <c r="E230" s="9"/>
      <c r="G230" s="9"/>
      <c r="H230" s="9"/>
      <c r="L230" s="7"/>
      <c r="M230" s="7"/>
      <c r="N230" s="7"/>
      <c r="O230" s="7"/>
      <c r="P230" s="14"/>
      <c r="Q230" s="14"/>
      <c r="R230" s="9"/>
      <c r="S230" s="9"/>
      <c r="T230" s="9"/>
      <c r="U230" s="9"/>
      <c r="V230" s="9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9"/>
      <c r="BB230" s="9"/>
      <c r="BC230" s="9"/>
      <c r="BD230" s="9"/>
      <c r="BE230" s="9"/>
      <c r="BF230" s="9"/>
      <c r="BG230" s="9"/>
      <c r="BH230" s="7"/>
      <c r="BI230" s="9"/>
      <c r="BJ230" s="9"/>
      <c r="BK230" s="9"/>
      <c r="BL230" s="9"/>
      <c r="BM230" s="9"/>
      <c r="BN230" s="9"/>
      <c r="BO230" s="9"/>
      <c r="BP230" s="9"/>
      <c r="BQ230" s="9"/>
      <c r="BR230" s="9"/>
      <c r="BS230" s="9"/>
    </row>
    <row r="231" spans="2:71" x14ac:dyDescent="0.35">
      <c r="B231" s="7"/>
      <c r="C231" s="9"/>
      <c r="D231" s="9"/>
      <c r="E231" s="9"/>
      <c r="G231" s="9"/>
      <c r="H231" s="9"/>
      <c r="L231" s="7"/>
      <c r="M231" s="7"/>
      <c r="N231" s="7"/>
      <c r="O231" s="7"/>
      <c r="P231" s="14"/>
      <c r="Q231" s="14"/>
      <c r="R231" s="9"/>
      <c r="S231" s="9"/>
      <c r="T231" s="9"/>
      <c r="U231" s="9"/>
      <c r="V231" s="9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9"/>
      <c r="BB231" s="9"/>
      <c r="BC231" s="9"/>
      <c r="BD231" s="9"/>
      <c r="BE231" s="9"/>
      <c r="BF231" s="9"/>
      <c r="BG231" s="9"/>
      <c r="BH231" s="7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</row>
    <row r="232" spans="2:71" x14ac:dyDescent="0.35">
      <c r="B232" s="7"/>
      <c r="C232" s="9"/>
      <c r="D232" s="9"/>
      <c r="E232" s="9"/>
      <c r="G232" s="9"/>
      <c r="H232" s="9"/>
      <c r="L232" s="7"/>
      <c r="M232" s="7"/>
      <c r="N232" s="7"/>
      <c r="O232" s="7"/>
      <c r="P232" s="14"/>
      <c r="Q232" s="14"/>
      <c r="R232" s="9"/>
      <c r="S232" s="9"/>
      <c r="T232" s="9"/>
      <c r="U232" s="9"/>
      <c r="V232" s="9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9"/>
      <c r="BB232" s="9"/>
      <c r="BC232" s="9"/>
      <c r="BD232" s="9"/>
      <c r="BE232" s="9"/>
      <c r="BF232" s="9"/>
      <c r="BG232" s="9"/>
      <c r="BH232" s="7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</row>
    <row r="233" spans="2:71" x14ac:dyDescent="0.35">
      <c r="B233" s="7"/>
      <c r="C233" s="9"/>
      <c r="D233" s="9"/>
      <c r="E233" s="9"/>
      <c r="G233" s="9"/>
      <c r="H233" s="9"/>
      <c r="L233" s="7"/>
      <c r="M233" s="7"/>
      <c r="N233" s="7"/>
      <c r="O233" s="7"/>
      <c r="P233" s="14"/>
      <c r="Q233" s="14"/>
      <c r="R233" s="9"/>
      <c r="S233" s="9"/>
      <c r="T233" s="9"/>
      <c r="U233" s="9"/>
      <c r="V233" s="9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9"/>
      <c r="BB233" s="9"/>
      <c r="BC233" s="9"/>
      <c r="BD233" s="9"/>
      <c r="BE233" s="9"/>
      <c r="BF233" s="9"/>
      <c r="BG233" s="9"/>
      <c r="BH233" s="7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</row>
    <row r="234" spans="2:71" x14ac:dyDescent="0.35">
      <c r="B234" s="7"/>
      <c r="C234" s="9"/>
      <c r="D234" s="9"/>
      <c r="E234" s="9"/>
      <c r="G234" s="9"/>
      <c r="H234" s="9"/>
      <c r="L234" s="7"/>
      <c r="M234" s="7"/>
      <c r="N234" s="7"/>
      <c r="O234" s="7"/>
      <c r="P234" s="14"/>
      <c r="Q234" s="14"/>
      <c r="R234" s="9"/>
      <c r="S234" s="9"/>
      <c r="T234" s="9"/>
      <c r="U234" s="9"/>
      <c r="V234" s="9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9"/>
      <c r="BB234" s="9"/>
      <c r="BC234" s="9"/>
      <c r="BD234" s="9"/>
      <c r="BE234" s="9"/>
      <c r="BF234" s="9"/>
      <c r="BG234" s="9"/>
      <c r="BH234" s="7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</row>
    <row r="235" spans="2:71" x14ac:dyDescent="0.35">
      <c r="B235" s="7"/>
      <c r="C235" s="9"/>
      <c r="D235" s="9"/>
      <c r="E235" s="9"/>
      <c r="G235" s="9"/>
      <c r="H235" s="9"/>
      <c r="L235" s="7"/>
      <c r="M235" s="7"/>
      <c r="N235" s="7"/>
      <c r="O235" s="7"/>
      <c r="P235" s="14"/>
      <c r="Q235" s="14"/>
      <c r="R235" s="9"/>
      <c r="S235" s="9"/>
      <c r="T235" s="9"/>
      <c r="U235" s="9"/>
      <c r="V235" s="9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9"/>
      <c r="BB235" s="9"/>
      <c r="BC235" s="9"/>
      <c r="BD235" s="9"/>
      <c r="BE235" s="9"/>
      <c r="BF235" s="9"/>
      <c r="BG235" s="9"/>
      <c r="BH235" s="7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</row>
    <row r="236" spans="2:71" x14ac:dyDescent="0.35">
      <c r="B236" s="7"/>
      <c r="C236" s="9"/>
      <c r="D236" s="9"/>
      <c r="E236" s="9"/>
      <c r="G236" s="9"/>
      <c r="H236" s="9"/>
      <c r="L236" s="7"/>
      <c r="M236" s="7"/>
      <c r="N236" s="7"/>
      <c r="O236" s="7"/>
      <c r="P236" s="14"/>
      <c r="Q236" s="14"/>
      <c r="R236" s="9"/>
      <c r="S236" s="9"/>
      <c r="T236" s="9"/>
      <c r="U236" s="9"/>
      <c r="V236" s="9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9"/>
      <c r="BB236" s="9"/>
      <c r="BC236" s="9"/>
      <c r="BD236" s="9"/>
      <c r="BE236" s="9"/>
      <c r="BF236" s="9"/>
      <c r="BG236" s="9"/>
      <c r="BH236" s="7"/>
      <c r="BI236" s="9"/>
      <c r="BJ236" s="9"/>
      <c r="BK236" s="9"/>
      <c r="BL236" s="9"/>
      <c r="BM236" s="9"/>
      <c r="BN236" s="9"/>
      <c r="BO236" s="9"/>
      <c r="BP236" s="9"/>
      <c r="BQ236" s="9"/>
      <c r="BR236" s="9"/>
      <c r="BS236" s="9"/>
    </row>
    <row r="237" spans="2:71" x14ac:dyDescent="0.35">
      <c r="B237" s="7"/>
      <c r="C237" s="9"/>
      <c r="D237" s="9"/>
      <c r="E237" s="9"/>
      <c r="G237" s="9"/>
      <c r="H237" s="9"/>
      <c r="L237" s="7"/>
      <c r="M237" s="7"/>
      <c r="N237" s="7"/>
      <c r="O237" s="7"/>
      <c r="P237" s="14"/>
      <c r="Q237" s="14"/>
      <c r="R237" s="9"/>
      <c r="S237" s="9"/>
      <c r="T237" s="9"/>
      <c r="U237" s="9"/>
      <c r="V237" s="9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9"/>
      <c r="BB237" s="9"/>
      <c r="BC237" s="9"/>
      <c r="BD237" s="9"/>
      <c r="BE237" s="9"/>
      <c r="BF237" s="9"/>
      <c r="BG237" s="9"/>
      <c r="BH237" s="7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</row>
    <row r="238" spans="2:71" x14ac:dyDescent="0.35">
      <c r="B238" s="7"/>
      <c r="C238" s="9"/>
      <c r="D238" s="9"/>
      <c r="E238" s="9"/>
      <c r="G238" s="9"/>
      <c r="H238" s="9"/>
      <c r="L238" s="7"/>
      <c r="M238" s="7"/>
      <c r="N238" s="7"/>
      <c r="O238" s="7"/>
      <c r="P238" s="14"/>
      <c r="Q238" s="14"/>
      <c r="R238" s="9"/>
      <c r="S238" s="9"/>
      <c r="T238" s="9"/>
      <c r="U238" s="9"/>
      <c r="V238" s="9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9"/>
      <c r="BB238" s="9"/>
      <c r="BC238" s="9"/>
      <c r="BD238" s="9"/>
      <c r="BE238" s="9"/>
      <c r="BF238" s="9"/>
      <c r="BG238" s="9"/>
      <c r="BH238" s="7"/>
      <c r="BI238" s="9"/>
      <c r="BJ238" s="9"/>
      <c r="BK238" s="9"/>
      <c r="BL238" s="9"/>
      <c r="BM238" s="9"/>
      <c r="BN238" s="9"/>
      <c r="BO238" s="9"/>
      <c r="BP238" s="9"/>
      <c r="BQ238" s="9"/>
      <c r="BR238" s="9"/>
      <c r="BS238" s="9"/>
    </row>
    <row r="239" spans="2:71" x14ac:dyDescent="0.35">
      <c r="B239" s="7"/>
      <c r="C239" s="9"/>
      <c r="D239" s="9"/>
      <c r="E239" s="9"/>
      <c r="G239" s="9"/>
      <c r="H239" s="9"/>
      <c r="L239" s="7"/>
      <c r="M239" s="7"/>
      <c r="N239" s="7"/>
      <c r="O239" s="7"/>
      <c r="P239" s="14"/>
      <c r="Q239" s="14"/>
      <c r="R239" s="9"/>
      <c r="S239" s="9"/>
      <c r="T239" s="9"/>
      <c r="U239" s="9"/>
      <c r="V239" s="9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9"/>
      <c r="BB239" s="9"/>
      <c r="BC239" s="9"/>
      <c r="BD239" s="9"/>
      <c r="BE239" s="9"/>
      <c r="BF239" s="9"/>
      <c r="BG239" s="9"/>
      <c r="BH239" s="7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</row>
    <row r="240" spans="2:71" x14ac:dyDescent="0.35">
      <c r="B240" s="7"/>
      <c r="C240" s="9"/>
      <c r="D240" s="9"/>
      <c r="E240" s="9"/>
      <c r="G240" s="9"/>
      <c r="H240" s="9"/>
      <c r="L240" s="7"/>
      <c r="M240" s="7"/>
      <c r="N240" s="7"/>
      <c r="O240" s="7"/>
      <c r="P240" s="14"/>
      <c r="Q240" s="14"/>
      <c r="R240" s="9"/>
      <c r="S240" s="9"/>
      <c r="T240" s="9"/>
      <c r="U240" s="9"/>
      <c r="V240" s="9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9"/>
      <c r="BB240" s="9"/>
      <c r="BC240" s="9"/>
      <c r="BD240" s="9"/>
      <c r="BE240" s="9"/>
      <c r="BF240" s="9"/>
      <c r="BG240" s="9"/>
      <c r="BH240" s="7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</row>
    <row r="241" spans="2:71" x14ac:dyDescent="0.35">
      <c r="B241" s="7"/>
      <c r="C241" s="9"/>
      <c r="D241" s="9"/>
      <c r="E241" s="9"/>
      <c r="G241" s="9"/>
      <c r="H241" s="9"/>
      <c r="L241" s="7"/>
      <c r="M241" s="7"/>
      <c r="N241" s="7"/>
      <c r="O241" s="7"/>
      <c r="P241" s="14"/>
      <c r="Q241" s="14"/>
      <c r="R241" s="9"/>
      <c r="S241" s="9"/>
      <c r="T241" s="9"/>
      <c r="U241" s="9"/>
      <c r="V241" s="9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9"/>
      <c r="BB241" s="9"/>
      <c r="BC241" s="9"/>
      <c r="BD241" s="9"/>
      <c r="BE241" s="9"/>
      <c r="BF241" s="9"/>
      <c r="BG241" s="9"/>
      <c r="BH241" s="7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</row>
    <row r="242" spans="2:71" x14ac:dyDescent="0.35">
      <c r="B242" s="7"/>
      <c r="C242" s="9"/>
      <c r="D242" s="9"/>
      <c r="E242" s="9"/>
      <c r="G242" s="9"/>
      <c r="H242" s="9"/>
      <c r="L242" s="7"/>
      <c r="M242" s="7"/>
      <c r="N242" s="7"/>
      <c r="O242" s="7"/>
      <c r="P242" s="14"/>
      <c r="Q242" s="14"/>
      <c r="R242" s="9"/>
      <c r="S242" s="9"/>
      <c r="T242" s="9"/>
      <c r="U242" s="9"/>
      <c r="V242" s="9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9"/>
      <c r="BB242" s="9"/>
      <c r="BC242" s="9"/>
      <c r="BD242" s="9"/>
      <c r="BE242" s="9"/>
      <c r="BF242" s="9"/>
      <c r="BG242" s="9"/>
      <c r="BH242" s="7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</row>
    <row r="243" spans="2:71" x14ac:dyDescent="0.35">
      <c r="B243" s="7"/>
      <c r="C243" s="9"/>
      <c r="D243" s="9"/>
      <c r="E243" s="9"/>
      <c r="G243" s="9"/>
      <c r="H243" s="9"/>
      <c r="L243" s="7"/>
      <c r="M243" s="7"/>
      <c r="N243" s="7"/>
      <c r="O243" s="7"/>
      <c r="P243" s="14"/>
      <c r="Q243" s="14"/>
      <c r="R243" s="9"/>
      <c r="S243" s="9"/>
      <c r="T243" s="9"/>
      <c r="U243" s="9"/>
      <c r="V243" s="9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9"/>
      <c r="BB243" s="9"/>
      <c r="BC243" s="9"/>
      <c r="BD243" s="9"/>
      <c r="BE243" s="9"/>
      <c r="BF243" s="9"/>
      <c r="BG243" s="9"/>
      <c r="BH243" s="7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</row>
    <row r="244" spans="2:71" x14ac:dyDescent="0.35">
      <c r="B244" s="7"/>
      <c r="C244" s="9"/>
      <c r="D244" s="9"/>
      <c r="E244" s="9"/>
      <c r="G244" s="9"/>
      <c r="H244" s="9"/>
      <c r="L244" s="7"/>
      <c r="M244" s="7"/>
      <c r="N244" s="7"/>
      <c r="O244" s="7"/>
      <c r="P244" s="14"/>
      <c r="Q244" s="14"/>
      <c r="R244" s="9"/>
      <c r="S244" s="9"/>
      <c r="T244" s="9"/>
      <c r="U244" s="9"/>
      <c r="V244" s="9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9"/>
      <c r="BB244" s="9"/>
      <c r="BC244" s="9"/>
      <c r="BD244" s="9"/>
      <c r="BE244" s="9"/>
      <c r="BF244" s="9"/>
      <c r="BG244" s="9"/>
      <c r="BH244" s="7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</row>
    <row r="245" spans="2:71" x14ac:dyDescent="0.35">
      <c r="B245" s="7"/>
      <c r="C245" s="9"/>
      <c r="D245" s="9"/>
      <c r="E245" s="9"/>
      <c r="G245" s="9"/>
      <c r="H245" s="9"/>
      <c r="L245" s="7"/>
      <c r="M245" s="7"/>
      <c r="N245" s="7"/>
      <c r="O245" s="7"/>
      <c r="P245" s="14"/>
      <c r="Q245" s="14"/>
      <c r="R245" s="9"/>
      <c r="S245" s="9"/>
      <c r="T245" s="9"/>
      <c r="U245" s="9"/>
      <c r="V245" s="9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9"/>
      <c r="BB245" s="9"/>
      <c r="BC245" s="9"/>
      <c r="BD245" s="9"/>
      <c r="BE245" s="9"/>
      <c r="BF245" s="9"/>
      <c r="BG245" s="9"/>
      <c r="BH245" s="7"/>
      <c r="BI245" s="9"/>
      <c r="BJ245" s="9"/>
      <c r="BK245" s="9"/>
      <c r="BL245" s="9"/>
      <c r="BM245" s="9"/>
      <c r="BN245" s="9"/>
      <c r="BO245" s="9"/>
      <c r="BP245" s="9"/>
      <c r="BQ245" s="9"/>
      <c r="BR245" s="9"/>
      <c r="BS245" s="9"/>
    </row>
    <row r="246" spans="2:71" x14ac:dyDescent="0.35">
      <c r="B246" s="7"/>
      <c r="C246" s="9"/>
      <c r="D246" s="9"/>
      <c r="E246" s="9"/>
      <c r="G246" s="9"/>
      <c r="H246" s="9"/>
      <c r="L246" s="7"/>
      <c r="M246" s="7"/>
      <c r="N246" s="7"/>
      <c r="O246" s="7"/>
      <c r="P246" s="14"/>
      <c r="Q246" s="14"/>
      <c r="R246" s="9"/>
      <c r="S246" s="9"/>
      <c r="T246" s="9"/>
      <c r="U246" s="9"/>
      <c r="V246" s="9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9"/>
      <c r="BB246" s="9"/>
      <c r="BC246" s="9"/>
      <c r="BD246" s="9"/>
      <c r="BE246" s="9"/>
      <c r="BF246" s="9"/>
      <c r="BG246" s="9"/>
      <c r="BH246" s="7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</row>
    <row r="247" spans="2:71" x14ac:dyDescent="0.35">
      <c r="B247" s="7"/>
      <c r="C247" s="9"/>
      <c r="D247" s="9"/>
      <c r="E247" s="9"/>
      <c r="G247" s="9"/>
      <c r="H247" s="9"/>
      <c r="L247" s="7"/>
      <c r="M247" s="7"/>
      <c r="N247" s="7"/>
      <c r="O247" s="7"/>
      <c r="P247" s="14"/>
      <c r="Q247" s="14"/>
      <c r="R247" s="9"/>
      <c r="S247" s="9"/>
      <c r="T247" s="9"/>
      <c r="U247" s="9"/>
      <c r="V247" s="9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9"/>
      <c r="BB247" s="9"/>
      <c r="BC247" s="9"/>
      <c r="BD247" s="9"/>
      <c r="BE247" s="9"/>
      <c r="BF247" s="9"/>
      <c r="BG247" s="9"/>
      <c r="BH247" s="7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</row>
    <row r="248" spans="2:71" x14ac:dyDescent="0.35">
      <c r="B248" s="7"/>
      <c r="C248" s="9"/>
      <c r="D248" s="9"/>
      <c r="E248" s="9"/>
      <c r="G248" s="9"/>
      <c r="H248" s="9"/>
      <c r="L248" s="7"/>
      <c r="M248" s="7"/>
      <c r="N248" s="7"/>
      <c r="O248" s="7"/>
      <c r="P248" s="14"/>
      <c r="Q248" s="14"/>
      <c r="R248" s="9"/>
      <c r="S248" s="9"/>
      <c r="T248" s="9"/>
      <c r="U248" s="9"/>
      <c r="V248" s="9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9"/>
      <c r="BB248" s="9"/>
      <c r="BC248" s="9"/>
      <c r="BD248" s="9"/>
      <c r="BE248" s="9"/>
      <c r="BF248" s="9"/>
      <c r="BG248" s="9"/>
      <c r="BH248" s="7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</row>
    <row r="249" spans="2:71" x14ac:dyDescent="0.35">
      <c r="B249" s="7"/>
      <c r="C249" s="9"/>
      <c r="D249" s="9"/>
      <c r="E249" s="9"/>
      <c r="G249" s="9"/>
      <c r="H249" s="9"/>
      <c r="L249" s="7"/>
      <c r="M249" s="7"/>
      <c r="N249" s="7"/>
      <c r="O249" s="7"/>
      <c r="P249" s="14"/>
      <c r="Q249" s="14"/>
      <c r="R249" s="9"/>
      <c r="S249" s="9"/>
      <c r="T249" s="9"/>
      <c r="U249" s="9"/>
      <c r="V249" s="9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9"/>
      <c r="BB249" s="9"/>
      <c r="BC249" s="9"/>
      <c r="BD249" s="9"/>
      <c r="BE249" s="9"/>
      <c r="BF249" s="9"/>
      <c r="BG249" s="9"/>
      <c r="BH249" s="7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</row>
    <row r="250" spans="2:71" x14ac:dyDescent="0.35">
      <c r="B250" s="7"/>
      <c r="C250" s="9"/>
      <c r="D250" s="9"/>
      <c r="E250" s="9"/>
      <c r="G250" s="9"/>
      <c r="H250" s="9"/>
      <c r="L250" s="7"/>
      <c r="M250" s="7"/>
      <c r="N250" s="7"/>
      <c r="O250" s="7"/>
      <c r="P250" s="14"/>
      <c r="Q250" s="14"/>
      <c r="R250" s="9"/>
      <c r="S250" s="9"/>
      <c r="T250" s="9"/>
      <c r="U250" s="9"/>
      <c r="V250" s="9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9"/>
      <c r="BB250" s="9"/>
      <c r="BC250" s="9"/>
      <c r="BD250" s="9"/>
      <c r="BE250" s="9"/>
      <c r="BF250" s="9"/>
      <c r="BG250" s="9"/>
      <c r="BH250" s="7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</row>
    <row r="251" spans="2:71" x14ac:dyDescent="0.35">
      <c r="B251" s="7"/>
      <c r="C251" s="9"/>
      <c r="D251" s="9"/>
      <c r="E251" s="9"/>
      <c r="G251" s="9"/>
      <c r="H251" s="9"/>
      <c r="L251" s="7"/>
      <c r="M251" s="7"/>
      <c r="N251" s="7"/>
      <c r="O251" s="7"/>
      <c r="P251" s="14"/>
      <c r="Q251" s="14"/>
      <c r="R251" s="9"/>
      <c r="S251" s="9"/>
      <c r="T251" s="9"/>
      <c r="U251" s="9"/>
      <c r="V251" s="9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9"/>
      <c r="BB251" s="9"/>
      <c r="BC251" s="9"/>
      <c r="BD251" s="9"/>
      <c r="BE251" s="9"/>
      <c r="BF251" s="9"/>
      <c r="BG251" s="9"/>
      <c r="BH251" s="7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</row>
    <row r="252" spans="2:71" x14ac:dyDescent="0.35">
      <c r="B252" s="7"/>
      <c r="C252" s="9"/>
      <c r="D252" s="9"/>
      <c r="E252" s="9"/>
      <c r="G252" s="9"/>
      <c r="H252" s="9"/>
      <c r="L252" s="7"/>
      <c r="M252" s="7"/>
      <c r="N252" s="7"/>
      <c r="O252" s="7"/>
      <c r="P252" s="14"/>
      <c r="Q252" s="14"/>
      <c r="R252" s="9"/>
      <c r="S252" s="9"/>
      <c r="T252" s="9"/>
      <c r="U252" s="9"/>
      <c r="V252" s="9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9"/>
      <c r="BB252" s="9"/>
      <c r="BC252" s="9"/>
      <c r="BD252" s="9"/>
      <c r="BE252" s="9"/>
      <c r="BF252" s="9"/>
      <c r="BG252" s="9"/>
      <c r="BH252" s="7"/>
      <c r="BI252" s="9"/>
      <c r="BJ252" s="9"/>
      <c r="BK252" s="9"/>
      <c r="BL252" s="9"/>
      <c r="BM252" s="9"/>
      <c r="BN252" s="9"/>
      <c r="BO252" s="9"/>
      <c r="BP252" s="9"/>
      <c r="BQ252" s="9"/>
      <c r="BR252" s="9"/>
      <c r="BS252" s="9"/>
    </row>
    <row r="253" spans="2:71" x14ac:dyDescent="0.35">
      <c r="B253" s="7"/>
      <c r="C253" s="9"/>
      <c r="D253" s="9"/>
      <c r="E253" s="9"/>
      <c r="G253" s="9"/>
      <c r="H253" s="9"/>
      <c r="L253" s="7"/>
      <c r="M253" s="7"/>
      <c r="N253" s="7"/>
      <c r="O253" s="7"/>
      <c r="P253" s="14"/>
      <c r="Q253" s="14"/>
      <c r="R253" s="9"/>
      <c r="S253" s="9"/>
      <c r="T253" s="9"/>
      <c r="U253" s="9"/>
      <c r="V253" s="9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9"/>
      <c r="BB253" s="9"/>
      <c r="BC253" s="9"/>
      <c r="BD253" s="9"/>
      <c r="BE253" s="9"/>
      <c r="BF253" s="9"/>
      <c r="BG253" s="9"/>
      <c r="BH253" s="7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</row>
    <row r="254" spans="2:71" x14ac:dyDescent="0.35">
      <c r="B254" s="7"/>
      <c r="C254" s="9"/>
      <c r="D254" s="9"/>
      <c r="E254" s="9"/>
      <c r="G254" s="9"/>
      <c r="H254" s="9"/>
      <c r="L254" s="7"/>
      <c r="M254" s="7"/>
      <c r="N254" s="7"/>
      <c r="O254" s="7"/>
      <c r="P254" s="14"/>
      <c r="Q254" s="14"/>
      <c r="R254" s="9"/>
      <c r="S254" s="9"/>
      <c r="T254" s="9"/>
      <c r="U254" s="9"/>
      <c r="V254" s="9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9"/>
      <c r="BB254" s="9"/>
      <c r="BC254" s="9"/>
      <c r="BD254" s="9"/>
      <c r="BE254" s="9"/>
      <c r="BF254" s="9"/>
      <c r="BG254" s="9"/>
      <c r="BH254" s="7"/>
      <c r="BI254" s="9"/>
      <c r="BJ254" s="9"/>
      <c r="BK254" s="9"/>
      <c r="BL254" s="9"/>
      <c r="BM254" s="9"/>
      <c r="BN254" s="9"/>
      <c r="BO254" s="9"/>
      <c r="BP254" s="9"/>
      <c r="BQ254" s="9"/>
      <c r="BR254" s="9"/>
      <c r="BS254" s="9"/>
    </row>
    <row r="255" spans="2:71" x14ac:dyDescent="0.35">
      <c r="B255" s="7"/>
      <c r="C255" s="9"/>
      <c r="D255" s="9"/>
      <c r="E255" s="9"/>
      <c r="G255" s="9"/>
      <c r="H255" s="9"/>
      <c r="L255" s="7"/>
      <c r="M255" s="7"/>
      <c r="N255" s="7"/>
      <c r="O255" s="7"/>
      <c r="P255" s="14"/>
      <c r="Q255" s="14"/>
      <c r="R255" s="9"/>
      <c r="S255" s="9"/>
      <c r="T255" s="9"/>
      <c r="U255" s="9"/>
      <c r="V255" s="9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9"/>
      <c r="BB255" s="9"/>
      <c r="BC255" s="9"/>
      <c r="BD255" s="9"/>
      <c r="BE255" s="9"/>
      <c r="BF255" s="9"/>
      <c r="BG255" s="9"/>
      <c r="BH255" s="7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</row>
    <row r="256" spans="2:71" x14ac:dyDescent="0.35">
      <c r="B256" s="7"/>
      <c r="C256" s="9"/>
      <c r="D256" s="9"/>
      <c r="E256" s="9"/>
      <c r="G256" s="9"/>
      <c r="H256" s="9"/>
      <c r="L256" s="7"/>
      <c r="M256" s="7"/>
      <c r="N256" s="7"/>
      <c r="O256" s="7"/>
      <c r="P256" s="14"/>
      <c r="Q256" s="14"/>
      <c r="R256" s="9"/>
      <c r="S256" s="9"/>
      <c r="T256" s="9"/>
      <c r="U256" s="9"/>
      <c r="V256" s="9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9"/>
      <c r="BB256" s="9"/>
      <c r="BC256" s="9"/>
      <c r="BD256" s="9"/>
      <c r="BE256" s="9"/>
      <c r="BF256" s="9"/>
      <c r="BG256" s="9"/>
      <c r="BH256" s="7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</row>
    <row r="257" spans="2:71" x14ac:dyDescent="0.35">
      <c r="B257" s="7"/>
      <c r="C257" s="9"/>
      <c r="D257" s="9"/>
      <c r="E257" s="9"/>
      <c r="G257" s="9"/>
      <c r="H257" s="9"/>
      <c r="L257" s="7"/>
      <c r="M257" s="7"/>
      <c r="N257" s="7"/>
      <c r="O257" s="7"/>
      <c r="P257" s="14"/>
      <c r="Q257" s="14"/>
      <c r="R257" s="9"/>
      <c r="S257" s="9"/>
      <c r="T257" s="9"/>
      <c r="U257" s="9"/>
      <c r="V257" s="9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9"/>
      <c r="BB257" s="9"/>
      <c r="BC257" s="9"/>
      <c r="BD257" s="9"/>
      <c r="BE257" s="9"/>
      <c r="BF257" s="9"/>
      <c r="BG257" s="9"/>
      <c r="BH257" s="7"/>
      <c r="BI257" s="9"/>
      <c r="BJ257" s="9"/>
      <c r="BK257" s="9"/>
      <c r="BL257" s="9"/>
      <c r="BM257" s="9"/>
      <c r="BN257" s="9"/>
      <c r="BO257" s="9"/>
      <c r="BP257" s="9"/>
      <c r="BQ257" s="9"/>
      <c r="BR257" s="9"/>
      <c r="BS257" s="9"/>
    </row>
    <row r="258" spans="2:71" x14ac:dyDescent="0.35">
      <c r="B258" s="7"/>
      <c r="C258" s="9"/>
      <c r="D258" s="9"/>
      <c r="E258" s="9"/>
      <c r="G258" s="9"/>
      <c r="H258" s="9"/>
      <c r="L258" s="7"/>
      <c r="M258" s="7"/>
      <c r="N258" s="7"/>
      <c r="O258" s="7"/>
      <c r="P258" s="14"/>
      <c r="Q258" s="14"/>
      <c r="R258" s="9"/>
      <c r="S258" s="9"/>
      <c r="T258" s="9"/>
      <c r="U258" s="9"/>
      <c r="V258" s="9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9"/>
      <c r="BB258" s="9"/>
      <c r="BC258" s="9"/>
      <c r="BD258" s="9"/>
      <c r="BE258" s="9"/>
      <c r="BF258" s="9"/>
      <c r="BG258" s="9"/>
      <c r="BH258" s="7"/>
      <c r="BI258" s="9"/>
      <c r="BJ258" s="9"/>
      <c r="BK258" s="9"/>
      <c r="BL258" s="9"/>
      <c r="BM258" s="9"/>
      <c r="BN258" s="9"/>
      <c r="BO258" s="9"/>
      <c r="BP258" s="9"/>
      <c r="BQ258" s="9"/>
      <c r="BR258" s="9"/>
      <c r="BS258" s="9"/>
    </row>
    <row r="259" spans="2:71" x14ac:dyDescent="0.35">
      <c r="B259" s="7"/>
      <c r="C259" s="9"/>
      <c r="D259" s="9"/>
      <c r="E259" s="9"/>
      <c r="G259" s="9"/>
      <c r="H259" s="9"/>
      <c r="L259" s="7"/>
      <c r="M259" s="7"/>
      <c r="N259" s="7"/>
      <c r="O259" s="7"/>
      <c r="P259" s="14"/>
      <c r="Q259" s="14"/>
      <c r="R259" s="9"/>
      <c r="S259" s="9"/>
      <c r="T259" s="9"/>
      <c r="U259" s="9"/>
      <c r="V259" s="9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9"/>
      <c r="BB259" s="9"/>
      <c r="BC259" s="9"/>
      <c r="BD259" s="9"/>
      <c r="BE259" s="9"/>
      <c r="BF259" s="9"/>
      <c r="BG259" s="9"/>
      <c r="BH259" s="7"/>
      <c r="BI259" s="9"/>
      <c r="BJ259" s="9"/>
      <c r="BK259" s="9"/>
      <c r="BL259" s="9"/>
      <c r="BM259" s="9"/>
      <c r="BN259" s="9"/>
      <c r="BO259" s="9"/>
      <c r="BP259" s="9"/>
      <c r="BQ259" s="9"/>
      <c r="BR259" s="9"/>
      <c r="BS259" s="9"/>
    </row>
    <row r="260" spans="2:71" x14ac:dyDescent="0.35">
      <c r="B260" s="7"/>
      <c r="C260" s="9"/>
      <c r="D260" s="9"/>
      <c r="E260" s="9"/>
      <c r="G260" s="9"/>
      <c r="H260" s="9"/>
      <c r="L260" s="7"/>
      <c r="M260" s="7"/>
      <c r="N260" s="7"/>
      <c r="O260" s="7"/>
      <c r="P260" s="14"/>
      <c r="Q260" s="14"/>
      <c r="R260" s="9"/>
      <c r="S260" s="9"/>
      <c r="T260" s="9"/>
      <c r="U260" s="9"/>
      <c r="V260" s="9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9"/>
      <c r="BB260" s="9"/>
      <c r="BC260" s="9"/>
      <c r="BD260" s="9"/>
      <c r="BE260" s="9"/>
      <c r="BF260" s="9"/>
      <c r="BG260" s="9"/>
      <c r="BH260" s="7"/>
      <c r="BI260" s="9"/>
      <c r="BJ260" s="9"/>
      <c r="BK260" s="9"/>
      <c r="BL260" s="9"/>
      <c r="BM260" s="9"/>
      <c r="BN260" s="9"/>
      <c r="BO260" s="9"/>
      <c r="BP260" s="9"/>
      <c r="BQ260" s="9"/>
      <c r="BR260" s="9"/>
      <c r="BS260" s="9"/>
    </row>
    <row r="261" spans="2:71" x14ac:dyDescent="0.35">
      <c r="B261" s="7"/>
      <c r="C261" s="9"/>
      <c r="D261" s="9"/>
      <c r="E261" s="9"/>
      <c r="G261" s="9"/>
      <c r="H261" s="9"/>
      <c r="L261" s="7"/>
      <c r="M261" s="7"/>
      <c r="N261" s="7"/>
      <c r="O261" s="7"/>
      <c r="P261" s="14"/>
      <c r="Q261" s="14"/>
      <c r="R261" s="9"/>
      <c r="S261" s="9"/>
      <c r="T261" s="9"/>
      <c r="U261" s="9"/>
      <c r="V261" s="9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9"/>
      <c r="BB261" s="9"/>
      <c r="BC261" s="9"/>
      <c r="BD261" s="9"/>
      <c r="BE261" s="9"/>
      <c r="BF261" s="9"/>
      <c r="BG261" s="9"/>
      <c r="BH261" s="7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</row>
    <row r="262" spans="2:71" x14ac:dyDescent="0.35">
      <c r="B262" s="7"/>
      <c r="C262" s="9"/>
      <c r="D262" s="9"/>
      <c r="E262" s="9"/>
      <c r="G262" s="9"/>
      <c r="H262" s="9"/>
      <c r="L262" s="7"/>
      <c r="M262" s="7"/>
      <c r="N262" s="7"/>
      <c r="O262" s="7"/>
      <c r="P262" s="14"/>
      <c r="Q262" s="14"/>
      <c r="R262" s="9"/>
      <c r="S262" s="9"/>
      <c r="T262" s="9"/>
      <c r="U262" s="9"/>
      <c r="V262" s="9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9"/>
      <c r="BB262" s="9"/>
      <c r="BC262" s="9"/>
      <c r="BD262" s="9"/>
      <c r="BE262" s="9"/>
      <c r="BF262" s="9"/>
      <c r="BG262" s="9"/>
      <c r="BH262" s="7"/>
      <c r="BI262" s="9"/>
      <c r="BJ262" s="9"/>
      <c r="BK262" s="9"/>
      <c r="BL262" s="9"/>
      <c r="BM262" s="9"/>
      <c r="BN262" s="9"/>
      <c r="BO262" s="9"/>
      <c r="BP262" s="9"/>
      <c r="BQ262" s="9"/>
      <c r="BR262" s="9"/>
      <c r="BS262" s="9"/>
    </row>
    <row r="263" spans="2:71" x14ac:dyDescent="0.35">
      <c r="B263" s="7"/>
      <c r="C263" s="9"/>
      <c r="D263" s="9"/>
      <c r="E263" s="9"/>
      <c r="G263" s="9"/>
      <c r="H263" s="9"/>
      <c r="L263" s="7"/>
      <c r="M263" s="7"/>
      <c r="N263" s="7"/>
      <c r="O263" s="7"/>
      <c r="P263" s="14"/>
      <c r="Q263" s="14"/>
      <c r="R263" s="9"/>
      <c r="S263" s="9"/>
      <c r="T263" s="9"/>
      <c r="U263" s="9"/>
      <c r="V263" s="9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9"/>
      <c r="BB263" s="9"/>
      <c r="BC263" s="9"/>
      <c r="BD263" s="9"/>
      <c r="BE263" s="9"/>
      <c r="BF263" s="9"/>
      <c r="BG263" s="9"/>
      <c r="BH263" s="7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</row>
    <row r="264" spans="2:71" x14ac:dyDescent="0.35">
      <c r="B264" s="7"/>
      <c r="C264" s="9"/>
      <c r="D264" s="9"/>
      <c r="E264" s="9"/>
      <c r="G264" s="9"/>
      <c r="H264" s="9"/>
      <c r="L264" s="7"/>
      <c r="M264" s="7"/>
      <c r="N264" s="7"/>
      <c r="O264" s="7"/>
      <c r="P264" s="14"/>
      <c r="Q264" s="14"/>
      <c r="R264" s="9"/>
      <c r="S264" s="9"/>
      <c r="T264" s="9"/>
      <c r="U264" s="9"/>
      <c r="V264" s="9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9"/>
      <c r="BB264" s="9"/>
      <c r="BC264" s="9"/>
      <c r="BD264" s="9"/>
      <c r="BE264" s="9"/>
      <c r="BF264" s="9"/>
      <c r="BG264" s="9"/>
      <c r="BH264" s="7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</row>
    <row r="265" spans="2:71" x14ac:dyDescent="0.35">
      <c r="B265" s="7"/>
      <c r="C265" s="9"/>
      <c r="D265" s="9"/>
      <c r="E265" s="9"/>
      <c r="G265" s="9"/>
      <c r="H265" s="9"/>
      <c r="L265" s="7"/>
      <c r="M265" s="7"/>
      <c r="N265" s="7"/>
      <c r="O265" s="7"/>
      <c r="P265" s="14"/>
      <c r="Q265" s="14"/>
      <c r="R265" s="9"/>
      <c r="S265" s="9"/>
      <c r="T265" s="9"/>
      <c r="U265" s="9"/>
      <c r="V265" s="9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9"/>
      <c r="BB265" s="9"/>
      <c r="BC265" s="9"/>
      <c r="BD265" s="9"/>
      <c r="BE265" s="9"/>
      <c r="BF265" s="9"/>
      <c r="BG265" s="9"/>
      <c r="BH265" s="7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</row>
    <row r="266" spans="2:71" x14ac:dyDescent="0.35">
      <c r="B266" s="7"/>
      <c r="C266" s="9"/>
      <c r="D266" s="9"/>
      <c r="E266" s="9"/>
      <c r="G266" s="9"/>
      <c r="H266" s="9"/>
      <c r="L266" s="7"/>
      <c r="M266" s="7"/>
      <c r="N266" s="7"/>
      <c r="O266" s="7"/>
      <c r="P266" s="14"/>
      <c r="Q266" s="14"/>
      <c r="R266" s="9"/>
      <c r="S266" s="9"/>
      <c r="T266" s="9"/>
      <c r="U266" s="9"/>
      <c r="V266" s="9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9"/>
      <c r="BB266" s="9"/>
      <c r="BC266" s="9"/>
      <c r="BD266" s="9"/>
      <c r="BE266" s="9"/>
      <c r="BF266" s="9"/>
      <c r="BG266" s="9"/>
      <c r="BH266" s="7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</row>
    <row r="267" spans="2:71" x14ac:dyDescent="0.35">
      <c r="B267" s="7"/>
      <c r="C267" s="9"/>
      <c r="D267" s="9"/>
      <c r="E267" s="9"/>
      <c r="G267" s="9"/>
      <c r="H267" s="9"/>
      <c r="L267" s="7"/>
      <c r="M267" s="7"/>
      <c r="N267" s="7"/>
      <c r="O267" s="7"/>
      <c r="P267" s="14"/>
      <c r="Q267" s="14"/>
      <c r="R267" s="9"/>
      <c r="S267" s="9"/>
      <c r="T267" s="9"/>
      <c r="U267" s="9"/>
      <c r="V267" s="9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9"/>
      <c r="BB267" s="9"/>
      <c r="BC267" s="9"/>
      <c r="BD267" s="9"/>
      <c r="BE267" s="9"/>
      <c r="BF267" s="9"/>
      <c r="BG267" s="9"/>
      <c r="BH267" s="7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</row>
    <row r="268" spans="2:71" x14ac:dyDescent="0.35">
      <c r="B268" s="7"/>
      <c r="C268" s="9"/>
      <c r="D268" s="9"/>
      <c r="E268" s="9"/>
      <c r="G268" s="9"/>
      <c r="H268" s="9"/>
      <c r="L268" s="7"/>
      <c r="M268" s="7"/>
      <c r="N268" s="7"/>
      <c r="O268" s="7"/>
      <c r="P268" s="14"/>
      <c r="Q268" s="14"/>
      <c r="R268" s="9"/>
      <c r="S268" s="9"/>
      <c r="T268" s="9"/>
      <c r="U268" s="9"/>
      <c r="V268" s="9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9"/>
      <c r="BB268" s="9"/>
      <c r="BC268" s="9"/>
      <c r="BD268" s="9"/>
      <c r="BE268" s="9"/>
      <c r="BF268" s="9"/>
      <c r="BG268" s="9"/>
      <c r="BH268" s="7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</row>
    <row r="269" spans="2:71" x14ac:dyDescent="0.35">
      <c r="B269" s="7"/>
      <c r="C269" s="9"/>
      <c r="D269" s="9"/>
      <c r="E269" s="9"/>
      <c r="G269" s="9"/>
      <c r="H269" s="9"/>
      <c r="L269" s="7"/>
      <c r="M269" s="7"/>
      <c r="N269" s="7"/>
      <c r="O269" s="7"/>
      <c r="P269" s="14"/>
      <c r="Q269" s="14"/>
      <c r="R269" s="9"/>
      <c r="S269" s="9"/>
      <c r="T269" s="9"/>
      <c r="U269" s="9"/>
      <c r="V269" s="9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9"/>
      <c r="BB269" s="9"/>
      <c r="BC269" s="9"/>
      <c r="BD269" s="9"/>
      <c r="BE269" s="9"/>
      <c r="BF269" s="9"/>
      <c r="BG269" s="9"/>
      <c r="BH269" s="7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</row>
    <row r="270" spans="2:71" x14ac:dyDescent="0.35">
      <c r="B270" s="7"/>
      <c r="C270" s="9"/>
      <c r="D270" s="9"/>
      <c r="E270" s="9"/>
      <c r="G270" s="9"/>
      <c r="H270" s="9"/>
      <c r="L270" s="7"/>
      <c r="M270" s="7"/>
      <c r="N270" s="7"/>
      <c r="O270" s="7"/>
      <c r="P270" s="14"/>
      <c r="Q270" s="14"/>
      <c r="R270" s="9"/>
      <c r="S270" s="9"/>
      <c r="T270" s="9"/>
      <c r="U270" s="9"/>
      <c r="V270" s="9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9"/>
      <c r="BB270" s="9"/>
      <c r="BC270" s="9"/>
      <c r="BD270" s="9"/>
      <c r="BE270" s="9"/>
      <c r="BF270" s="9"/>
      <c r="BG270" s="9"/>
      <c r="BH270" s="7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</row>
    <row r="271" spans="2:71" x14ac:dyDescent="0.35">
      <c r="B271" s="7"/>
      <c r="C271" s="9"/>
      <c r="D271" s="9"/>
      <c r="E271" s="9"/>
      <c r="G271" s="9"/>
      <c r="H271" s="9"/>
      <c r="L271" s="7"/>
      <c r="M271" s="7"/>
      <c r="N271" s="7"/>
      <c r="O271" s="7"/>
      <c r="P271" s="14"/>
      <c r="Q271" s="14"/>
      <c r="R271" s="9"/>
      <c r="S271" s="9"/>
      <c r="T271" s="9"/>
      <c r="U271" s="9"/>
      <c r="V271" s="9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9"/>
      <c r="BB271" s="9"/>
      <c r="BC271" s="9"/>
      <c r="BD271" s="9"/>
      <c r="BE271" s="9"/>
      <c r="BF271" s="9"/>
      <c r="BG271" s="9"/>
      <c r="BH271" s="7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</row>
    <row r="272" spans="2:71" x14ac:dyDescent="0.35">
      <c r="B272" s="7"/>
      <c r="C272" s="9"/>
      <c r="D272" s="9"/>
      <c r="E272" s="9"/>
      <c r="G272" s="9"/>
      <c r="H272" s="9"/>
      <c r="L272" s="7"/>
      <c r="M272" s="7"/>
      <c r="N272" s="7"/>
      <c r="O272" s="7"/>
      <c r="P272" s="14"/>
      <c r="Q272" s="14"/>
      <c r="R272" s="9"/>
      <c r="S272" s="9"/>
      <c r="T272" s="9"/>
      <c r="U272" s="9"/>
      <c r="V272" s="9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9"/>
      <c r="BB272" s="9"/>
      <c r="BC272" s="9"/>
      <c r="BD272" s="9"/>
      <c r="BE272" s="9"/>
      <c r="BF272" s="9"/>
      <c r="BG272" s="9"/>
      <c r="BH272" s="7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</row>
    <row r="273" spans="2:71" x14ac:dyDescent="0.35">
      <c r="B273" s="7"/>
      <c r="C273" s="9"/>
      <c r="D273" s="9"/>
      <c r="E273" s="9"/>
      <c r="G273" s="9"/>
      <c r="H273" s="9"/>
      <c r="L273" s="7"/>
      <c r="M273" s="7"/>
      <c r="N273" s="7"/>
      <c r="O273" s="7"/>
      <c r="P273" s="14"/>
      <c r="Q273" s="14"/>
      <c r="R273" s="9"/>
      <c r="S273" s="9"/>
      <c r="T273" s="9"/>
      <c r="U273" s="9"/>
      <c r="V273" s="9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9"/>
      <c r="BB273" s="9"/>
      <c r="BC273" s="9"/>
      <c r="BD273" s="9"/>
      <c r="BE273" s="9"/>
      <c r="BF273" s="9"/>
      <c r="BG273" s="9"/>
      <c r="BH273" s="7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</row>
    <row r="274" spans="2:71" x14ac:dyDescent="0.35">
      <c r="B274" s="7"/>
      <c r="C274" s="9"/>
      <c r="D274" s="9"/>
      <c r="E274" s="9"/>
      <c r="G274" s="9"/>
      <c r="H274" s="9"/>
      <c r="L274" s="7"/>
      <c r="M274" s="7"/>
      <c r="N274" s="7"/>
      <c r="O274" s="7"/>
      <c r="P274" s="14"/>
      <c r="Q274" s="14"/>
      <c r="R274" s="9"/>
      <c r="S274" s="9"/>
      <c r="T274" s="9"/>
      <c r="U274" s="9"/>
      <c r="V274" s="9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9"/>
      <c r="BB274" s="9"/>
      <c r="BC274" s="9"/>
      <c r="BD274" s="9"/>
      <c r="BE274" s="9"/>
      <c r="BF274" s="9"/>
      <c r="BG274" s="9"/>
      <c r="BH274" s="7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</row>
    <row r="275" spans="2:71" x14ac:dyDescent="0.35">
      <c r="B275" s="7"/>
      <c r="C275" s="9"/>
      <c r="D275" s="9"/>
      <c r="E275" s="9"/>
      <c r="G275" s="9"/>
      <c r="H275" s="9"/>
      <c r="L275" s="7"/>
      <c r="M275" s="7"/>
      <c r="N275" s="7"/>
      <c r="O275" s="7"/>
      <c r="P275" s="14"/>
      <c r="Q275" s="14"/>
      <c r="R275" s="9"/>
      <c r="S275" s="9"/>
      <c r="T275" s="9"/>
      <c r="U275" s="9"/>
      <c r="V275" s="9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9"/>
      <c r="BB275" s="9"/>
      <c r="BC275" s="9"/>
      <c r="BD275" s="9"/>
      <c r="BE275" s="9"/>
      <c r="BF275" s="9"/>
      <c r="BG275" s="9"/>
      <c r="BH275" s="7"/>
      <c r="BI275" s="9"/>
      <c r="BJ275" s="9"/>
      <c r="BK275" s="9"/>
      <c r="BL275" s="9"/>
      <c r="BM275" s="9"/>
      <c r="BN275" s="9"/>
      <c r="BO275" s="9"/>
      <c r="BP275" s="9"/>
      <c r="BQ275" s="9"/>
      <c r="BR275" s="9"/>
      <c r="BS275" s="9"/>
    </row>
    <row r="276" spans="2:71" x14ac:dyDescent="0.35">
      <c r="B276" s="7"/>
      <c r="C276" s="9"/>
      <c r="D276" s="9"/>
      <c r="E276" s="9"/>
      <c r="G276" s="9"/>
      <c r="H276" s="9"/>
      <c r="L276" s="7"/>
      <c r="M276" s="7"/>
      <c r="N276" s="7"/>
      <c r="O276" s="7"/>
      <c r="P276" s="14"/>
      <c r="Q276" s="14"/>
      <c r="R276" s="9"/>
      <c r="S276" s="9"/>
      <c r="T276" s="9"/>
      <c r="U276" s="9"/>
      <c r="V276" s="9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9"/>
      <c r="BB276" s="9"/>
      <c r="BC276" s="9"/>
      <c r="BD276" s="9"/>
      <c r="BE276" s="9"/>
      <c r="BF276" s="9"/>
      <c r="BG276" s="9"/>
      <c r="BH276" s="7"/>
      <c r="BI276" s="9"/>
      <c r="BJ276" s="9"/>
      <c r="BK276" s="9"/>
      <c r="BL276" s="9"/>
      <c r="BM276" s="9"/>
      <c r="BN276" s="9"/>
      <c r="BO276" s="9"/>
      <c r="BP276" s="9"/>
      <c r="BQ276" s="9"/>
      <c r="BR276" s="9"/>
      <c r="BS276" s="9"/>
    </row>
    <row r="277" spans="2:71" x14ac:dyDescent="0.35">
      <c r="B277" s="7"/>
      <c r="C277" s="9"/>
      <c r="D277" s="9"/>
      <c r="E277" s="9"/>
      <c r="G277" s="9"/>
      <c r="H277" s="9"/>
      <c r="L277" s="7"/>
      <c r="M277" s="7"/>
      <c r="N277" s="7"/>
      <c r="O277" s="7"/>
      <c r="P277" s="14"/>
      <c r="Q277" s="14"/>
      <c r="R277" s="9"/>
      <c r="S277" s="9"/>
      <c r="T277" s="9"/>
      <c r="U277" s="9"/>
      <c r="V277" s="9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9"/>
      <c r="BB277" s="9"/>
      <c r="BC277" s="9"/>
      <c r="BD277" s="9"/>
      <c r="BE277" s="9"/>
      <c r="BF277" s="9"/>
      <c r="BG277" s="9"/>
      <c r="BH277" s="7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</row>
    <row r="278" spans="2:71" x14ac:dyDescent="0.35">
      <c r="B278" s="7"/>
      <c r="C278" s="9"/>
      <c r="D278" s="9"/>
      <c r="E278" s="9"/>
      <c r="G278" s="9"/>
      <c r="H278" s="9"/>
      <c r="L278" s="7"/>
      <c r="M278" s="7"/>
      <c r="N278" s="7"/>
      <c r="O278" s="7"/>
      <c r="P278" s="14"/>
      <c r="Q278" s="14"/>
      <c r="R278" s="9"/>
      <c r="S278" s="9"/>
      <c r="T278" s="9"/>
      <c r="U278" s="9"/>
      <c r="V278" s="9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9"/>
      <c r="BB278" s="9"/>
      <c r="BC278" s="9"/>
      <c r="BD278" s="9"/>
      <c r="BE278" s="9"/>
      <c r="BF278" s="9"/>
      <c r="BG278" s="9"/>
      <c r="BH278" s="7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</row>
    <row r="279" spans="2:71" x14ac:dyDescent="0.35">
      <c r="B279" s="7"/>
      <c r="C279" s="9"/>
      <c r="D279" s="9"/>
      <c r="E279" s="9"/>
      <c r="G279" s="9"/>
      <c r="H279" s="9"/>
      <c r="L279" s="7"/>
      <c r="M279" s="7"/>
      <c r="N279" s="7"/>
      <c r="O279" s="7"/>
      <c r="P279" s="14"/>
      <c r="Q279" s="14"/>
      <c r="R279" s="9"/>
      <c r="S279" s="9"/>
      <c r="T279" s="9"/>
      <c r="U279" s="9"/>
      <c r="V279" s="9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9"/>
      <c r="BB279" s="9"/>
      <c r="BC279" s="9"/>
      <c r="BD279" s="9"/>
      <c r="BE279" s="9"/>
      <c r="BF279" s="9"/>
      <c r="BG279" s="9"/>
      <c r="BH279" s="7"/>
      <c r="BI279" s="9"/>
      <c r="BJ279" s="9"/>
      <c r="BK279" s="9"/>
      <c r="BL279" s="9"/>
      <c r="BM279" s="9"/>
      <c r="BN279" s="9"/>
      <c r="BO279" s="9"/>
      <c r="BP279" s="9"/>
      <c r="BQ279" s="9"/>
      <c r="BR279" s="9"/>
      <c r="BS279" s="9"/>
    </row>
    <row r="280" spans="2:71" x14ac:dyDescent="0.35">
      <c r="B280" s="7"/>
      <c r="C280" s="9"/>
      <c r="D280" s="9"/>
      <c r="E280" s="9"/>
      <c r="G280" s="9"/>
      <c r="H280" s="9"/>
      <c r="L280" s="7"/>
      <c r="M280" s="7"/>
      <c r="N280" s="7"/>
      <c r="O280" s="7"/>
      <c r="P280" s="14"/>
      <c r="Q280" s="14"/>
      <c r="R280" s="9"/>
      <c r="S280" s="9"/>
      <c r="T280" s="9"/>
      <c r="U280" s="9"/>
      <c r="V280" s="9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9"/>
      <c r="BB280" s="9"/>
      <c r="BC280" s="9"/>
      <c r="BD280" s="9"/>
      <c r="BE280" s="9"/>
      <c r="BF280" s="9"/>
      <c r="BG280" s="9"/>
      <c r="BH280" s="7"/>
      <c r="BI280" s="9"/>
      <c r="BJ280" s="9"/>
      <c r="BK280" s="9"/>
      <c r="BL280" s="9"/>
      <c r="BM280" s="9"/>
      <c r="BN280" s="9"/>
      <c r="BO280" s="9"/>
      <c r="BP280" s="9"/>
      <c r="BQ280" s="9"/>
      <c r="BR280" s="9"/>
      <c r="BS280" s="9"/>
    </row>
    <row r="281" spans="2:71" x14ac:dyDescent="0.35">
      <c r="B281" s="7"/>
      <c r="C281" s="9"/>
      <c r="D281" s="9"/>
      <c r="E281" s="9"/>
      <c r="G281" s="9"/>
      <c r="H281" s="9"/>
      <c r="L281" s="7"/>
      <c r="M281" s="7"/>
      <c r="N281" s="7"/>
      <c r="O281" s="7"/>
      <c r="P281" s="14"/>
      <c r="Q281" s="14"/>
      <c r="R281" s="9"/>
      <c r="S281" s="9"/>
      <c r="T281" s="9"/>
      <c r="U281" s="9"/>
      <c r="V281" s="9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9"/>
      <c r="BB281" s="9"/>
      <c r="BC281" s="9"/>
      <c r="BD281" s="9"/>
      <c r="BE281" s="9"/>
      <c r="BF281" s="9"/>
      <c r="BG281" s="9"/>
      <c r="BH281" s="7"/>
      <c r="BI281" s="9"/>
      <c r="BJ281" s="9"/>
      <c r="BK281" s="9"/>
      <c r="BL281" s="9"/>
      <c r="BM281" s="9"/>
      <c r="BN281" s="9"/>
      <c r="BO281" s="9"/>
      <c r="BP281" s="9"/>
      <c r="BQ281" s="9"/>
      <c r="BR281" s="9"/>
      <c r="BS281" s="9"/>
    </row>
    <row r="282" spans="2:71" x14ac:dyDescent="0.35">
      <c r="B282" s="7"/>
      <c r="C282" s="9"/>
      <c r="D282" s="9"/>
      <c r="E282" s="9"/>
      <c r="G282" s="9"/>
      <c r="H282" s="9"/>
      <c r="L282" s="7"/>
      <c r="M282" s="7"/>
      <c r="N282" s="7"/>
      <c r="O282" s="7"/>
      <c r="P282" s="14"/>
      <c r="Q282" s="14"/>
      <c r="R282" s="9"/>
      <c r="S282" s="9"/>
      <c r="T282" s="9"/>
      <c r="U282" s="9"/>
      <c r="V282" s="9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9"/>
      <c r="BB282" s="9"/>
      <c r="BC282" s="9"/>
      <c r="BD282" s="9"/>
      <c r="BE282" s="9"/>
      <c r="BF282" s="9"/>
      <c r="BG282" s="9"/>
      <c r="BH282" s="7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</row>
    <row r="283" spans="2:71" x14ac:dyDescent="0.35">
      <c r="B283" s="7"/>
      <c r="C283" s="9"/>
      <c r="D283" s="9"/>
      <c r="E283" s="9"/>
      <c r="G283" s="9"/>
      <c r="H283" s="9"/>
      <c r="L283" s="7"/>
      <c r="M283" s="7"/>
      <c r="N283" s="7"/>
      <c r="O283" s="7"/>
      <c r="P283" s="14"/>
      <c r="Q283" s="14"/>
      <c r="R283" s="9"/>
      <c r="S283" s="9"/>
      <c r="T283" s="9"/>
      <c r="U283" s="9"/>
      <c r="V283" s="9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9"/>
      <c r="BB283" s="9"/>
      <c r="BC283" s="9"/>
      <c r="BD283" s="9"/>
      <c r="BE283" s="9"/>
      <c r="BF283" s="9"/>
      <c r="BG283" s="9"/>
      <c r="BH283" s="7"/>
      <c r="BI283" s="9"/>
      <c r="BJ283" s="9"/>
      <c r="BK283" s="9"/>
      <c r="BL283" s="9"/>
      <c r="BM283" s="9"/>
      <c r="BN283" s="9"/>
      <c r="BO283" s="9"/>
      <c r="BP283" s="9"/>
      <c r="BQ283" s="9"/>
      <c r="BR283" s="9"/>
      <c r="BS283" s="9"/>
    </row>
    <row r="284" spans="2:71" x14ac:dyDescent="0.35">
      <c r="B284" s="7"/>
      <c r="C284" s="9"/>
      <c r="D284" s="9"/>
      <c r="E284" s="9"/>
      <c r="G284" s="9"/>
      <c r="H284" s="9"/>
      <c r="L284" s="7"/>
      <c r="M284" s="7"/>
      <c r="N284" s="7"/>
      <c r="O284" s="7"/>
      <c r="P284" s="14"/>
      <c r="Q284" s="14"/>
      <c r="R284" s="9"/>
      <c r="S284" s="9"/>
      <c r="T284" s="9"/>
      <c r="U284" s="9"/>
      <c r="V284" s="9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9"/>
      <c r="BB284" s="9"/>
      <c r="BC284" s="9"/>
      <c r="BD284" s="9"/>
      <c r="BE284" s="9"/>
      <c r="BF284" s="9"/>
      <c r="BG284" s="9"/>
      <c r="BH284" s="7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</row>
    <row r="285" spans="2:71" x14ac:dyDescent="0.35">
      <c r="B285" s="7"/>
      <c r="C285" s="9"/>
      <c r="D285" s="9"/>
      <c r="E285" s="9"/>
      <c r="G285" s="9"/>
      <c r="H285" s="9"/>
      <c r="L285" s="7"/>
      <c r="M285" s="7"/>
      <c r="N285" s="7"/>
      <c r="O285" s="7"/>
      <c r="P285" s="14"/>
      <c r="Q285" s="14"/>
      <c r="R285" s="9"/>
      <c r="S285" s="9"/>
      <c r="T285" s="9"/>
      <c r="U285" s="9"/>
      <c r="V285" s="9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9"/>
      <c r="BB285" s="9"/>
      <c r="BC285" s="9"/>
      <c r="BD285" s="9"/>
      <c r="BE285" s="9"/>
      <c r="BF285" s="9"/>
      <c r="BG285" s="9"/>
      <c r="BH285" s="7"/>
      <c r="BI285" s="9"/>
      <c r="BJ285" s="9"/>
      <c r="BK285" s="9"/>
      <c r="BL285" s="9"/>
      <c r="BM285" s="9"/>
      <c r="BN285" s="9"/>
      <c r="BO285" s="9"/>
      <c r="BP285" s="9"/>
      <c r="BQ285" s="9"/>
      <c r="BR285" s="9"/>
      <c r="BS285" s="9"/>
    </row>
    <row r="286" spans="2:71" x14ac:dyDescent="0.35">
      <c r="B286" s="7"/>
      <c r="C286" s="9"/>
      <c r="D286" s="9"/>
      <c r="E286" s="9"/>
      <c r="G286" s="9"/>
      <c r="H286" s="9"/>
      <c r="L286" s="7"/>
      <c r="M286" s="7"/>
      <c r="N286" s="7"/>
      <c r="O286" s="7"/>
      <c r="P286" s="14"/>
      <c r="Q286" s="14"/>
      <c r="R286" s="9"/>
      <c r="S286" s="9"/>
      <c r="T286" s="9"/>
      <c r="U286" s="9"/>
      <c r="V286" s="9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9"/>
      <c r="BB286" s="9"/>
      <c r="BC286" s="9"/>
      <c r="BD286" s="9"/>
      <c r="BE286" s="9"/>
      <c r="BF286" s="9"/>
      <c r="BG286" s="9"/>
      <c r="BH286" s="7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</row>
    <row r="287" spans="2:71" x14ac:dyDescent="0.35">
      <c r="B287" s="7"/>
      <c r="C287" s="9"/>
      <c r="D287" s="9"/>
      <c r="E287" s="9"/>
      <c r="G287" s="9"/>
      <c r="H287" s="9"/>
      <c r="L287" s="7"/>
      <c r="M287" s="7"/>
      <c r="N287" s="7"/>
      <c r="O287" s="7"/>
      <c r="P287" s="14"/>
      <c r="Q287" s="14"/>
      <c r="R287" s="9"/>
      <c r="S287" s="9"/>
      <c r="T287" s="9"/>
      <c r="U287" s="9"/>
      <c r="V287" s="9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9"/>
      <c r="BB287" s="9"/>
      <c r="BC287" s="9"/>
      <c r="BD287" s="9"/>
      <c r="BE287" s="9"/>
      <c r="BF287" s="9"/>
      <c r="BG287" s="9"/>
      <c r="BH287" s="7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</row>
    <row r="288" spans="2:71" x14ac:dyDescent="0.35">
      <c r="B288" s="7"/>
      <c r="C288" s="9"/>
      <c r="D288" s="9"/>
      <c r="E288" s="9"/>
      <c r="G288" s="9"/>
      <c r="H288" s="9"/>
      <c r="L288" s="7"/>
      <c r="M288" s="7"/>
      <c r="N288" s="7"/>
      <c r="O288" s="7"/>
      <c r="P288" s="14"/>
      <c r="Q288" s="14"/>
      <c r="R288" s="9"/>
      <c r="S288" s="9"/>
      <c r="T288" s="9"/>
      <c r="U288" s="9"/>
      <c r="V288" s="9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9"/>
      <c r="BB288" s="9"/>
      <c r="BC288" s="9"/>
      <c r="BD288" s="9"/>
      <c r="BE288" s="9"/>
      <c r="BF288" s="9"/>
      <c r="BG288" s="9"/>
      <c r="BH288" s="7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</row>
    <row r="289" spans="2:71" x14ac:dyDescent="0.35">
      <c r="B289" s="7"/>
      <c r="C289" s="9"/>
      <c r="D289" s="9"/>
      <c r="E289" s="9"/>
      <c r="G289" s="9"/>
      <c r="H289" s="9"/>
      <c r="L289" s="7"/>
      <c r="M289" s="7"/>
      <c r="N289" s="7"/>
      <c r="O289" s="7"/>
      <c r="P289" s="14"/>
      <c r="Q289" s="14"/>
      <c r="R289" s="9"/>
      <c r="S289" s="9"/>
      <c r="T289" s="9"/>
      <c r="U289" s="9"/>
      <c r="V289" s="9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9"/>
      <c r="BB289" s="9"/>
      <c r="BC289" s="9"/>
      <c r="BD289" s="9"/>
      <c r="BE289" s="9"/>
      <c r="BF289" s="9"/>
      <c r="BG289" s="9"/>
      <c r="BH289" s="7"/>
      <c r="BI289" s="9"/>
      <c r="BJ289" s="9"/>
      <c r="BK289" s="9"/>
      <c r="BL289" s="9"/>
      <c r="BM289" s="9"/>
      <c r="BN289" s="9"/>
      <c r="BO289" s="9"/>
      <c r="BP289" s="9"/>
      <c r="BQ289" s="9"/>
      <c r="BR289" s="9"/>
      <c r="BS289" s="9"/>
    </row>
    <row r="290" spans="2:71" x14ac:dyDescent="0.35">
      <c r="B290" s="7"/>
      <c r="C290" s="9"/>
      <c r="D290" s="9"/>
      <c r="E290" s="9"/>
      <c r="G290" s="9"/>
      <c r="H290" s="9"/>
      <c r="L290" s="7"/>
      <c r="M290" s="7"/>
      <c r="N290" s="7"/>
      <c r="O290" s="7"/>
      <c r="P290" s="14"/>
      <c r="Q290" s="14"/>
      <c r="R290" s="9"/>
      <c r="S290" s="9"/>
      <c r="T290" s="9"/>
      <c r="U290" s="9"/>
      <c r="V290" s="9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9"/>
      <c r="BB290" s="9"/>
      <c r="BC290" s="9"/>
      <c r="BD290" s="9"/>
      <c r="BE290" s="9"/>
      <c r="BF290" s="9"/>
      <c r="BG290" s="9"/>
      <c r="BH290" s="7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</row>
    <row r="291" spans="2:71" x14ac:dyDescent="0.35">
      <c r="B291" s="7"/>
      <c r="C291" s="9"/>
      <c r="D291" s="9"/>
      <c r="E291" s="9"/>
      <c r="G291" s="9"/>
      <c r="H291" s="9"/>
      <c r="L291" s="7"/>
      <c r="M291" s="7"/>
      <c r="N291" s="7"/>
      <c r="O291" s="7"/>
      <c r="P291" s="14"/>
      <c r="Q291" s="14"/>
      <c r="R291" s="9"/>
      <c r="S291" s="9"/>
      <c r="T291" s="9"/>
      <c r="U291" s="9"/>
      <c r="V291" s="9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9"/>
      <c r="BB291" s="9"/>
      <c r="BC291" s="9"/>
      <c r="BD291" s="9"/>
      <c r="BE291" s="9"/>
      <c r="BF291" s="9"/>
      <c r="BG291" s="9"/>
      <c r="BH291" s="7"/>
      <c r="BI291" s="9"/>
      <c r="BJ291" s="9"/>
      <c r="BK291" s="9"/>
      <c r="BL291" s="9"/>
      <c r="BM291" s="9"/>
      <c r="BN291" s="9"/>
      <c r="BO291" s="9"/>
      <c r="BP291" s="9"/>
      <c r="BQ291" s="9"/>
      <c r="BR291" s="9"/>
      <c r="BS291" s="9"/>
    </row>
    <row r="292" spans="2:71" x14ac:dyDescent="0.35">
      <c r="B292" s="7"/>
      <c r="C292" s="9"/>
      <c r="D292" s="9"/>
      <c r="E292" s="9"/>
      <c r="G292" s="9"/>
      <c r="H292" s="9"/>
      <c r="L292" s="7"/>
      <c r="M292" s="7"/>
      <c r="N292" s="7"/>
      <c r="O292" s="7"/>
      <c r="P292" s="14"/>
      <c r="Q292" s="14"/>
      <c r="R292" s="9"/>
      <c r="S292" s="9"/>
      <c r="T292" s="9"/>
      <c r="U292" s="9"/>
      <c r="V292" s="9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9"/>
      <c r="BB292" s="9"/>
      <c r="BC292" s="9"/>
      <c r="BD292" s="9"/>
      <c r="BE292" s="9"/>
      <c r="BF292" s="9"/>
      <c r="BG292" s="9"/>
      <c r="BH292" s="7"/>
      <c r="BI292" s="9"/>
      <c r="BJ292" s="9"/>
      <c r="BK292" s="9"/>
      <c r="BL292" s="9"/>
      <c r="BM292" s="9"/>
      <c r="BN292" s="9"/>
      <c r="BO292" s="9"/>
      <c r="BP292" s="9"/>
      <c r="BQ292" s="9"/>
      <c r="BR292" s="9"/>
      <c r="BS292" s="9"/>
    </row>
    <row r="293" spans="2:71" x14ac:dyDescent="0.35">
      <c r="B293" s="7"/>
      <c r="C293" s="9"/>
      <c r="D293" s="9"/>
      <c r="E293" s="9"/>
      <c r="G293" s="9"/>
      <c r="H293" s="9"/>
      <c r="L293" s="7"/>
      <c r="M293" s="7"/>
      <c r="N293" s="7"/>
      <c r="O293" s="7"/>
      <c r="P293" s="14"/>
      <c r="Q293" s="14"/>
      <c r="R293" s="9"/>
      <c r="S293" s="9"/>
      <c r="T293" s="9"/>
      <c r="U293" s="9"/>
      <c r="V293" s="9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9"/>
      <c r="BB293" s="9"/>
      <c r="BC293" s="9"/>
      <c r="BD293" s="9"/>
      <c r="BE293" s="9"/>
      <c r="BF293" s="9"/>
      <c r="BG293" s="9"/>
      <c r="BH293" s="7"/>
      <c r="BI293" s="9"/>
      <c r="BJ293" s="9"/>
      <c r="BK293" s="9"/>
      <c r="BL293" s="9"/>
      <c r="BM293" s="9"/>
      <c r="BN293" s="9"/>
      <c r="BO293" s="9"/>
      <c r="BP293" s="9"/>
      <c r="BQ293" s="9"/>
      <c r="BR293" s="9"/>
      <c r="BS293" s="9"/>
    </row>
    <row r="294" spans="2:71" x14ac:dyDescent="0.35">
      <c r="B294" s="7"/>
      <c r="C294" s="9"/>
      <c r="D294" s="9"/>
      <c r="E294" s="9"/>
      <c r="G294" s="9"/>
      <c r="H294" s="9"/>
      <c r="L294" s="7"/>
      <c r="M294" s="7"/>
      <c r="N294" s="7"/>
      <c r="O294" s="7"/>
      <c r="P294" s="14"/>
      <c r="Q294" s="14"/>
      <c r="R294" s="9"/>
      <c r="S294" s="9"/>
      <c r="T294" s="9"/>
      <c r="U294" s="9"/>
      <c r="V294" s="9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9"/>
      <c r="BB294" s="9"/>
      <c r="BC294" s="9"/>
      <c r="BD294" s="9"/>
      <c r="BE294" s="9"/>
      <c r="BF294" s="9"/>
      <c r="BG294" s="9"/>
      <c r="BH294" s="7"/>
      <c r="BI294" s="9"/>
      <c r="BJ294" s="9"/>
      <c r="BK294" s="9"/>
      <c r="BL294" s="9"/>
      <c r="BM294" s="9"/>
      <c r="BN294" s="9"/>
      <c r="BO294" s="9"/>
      <c r="BP294" s="9"/>
      <c r="BQ294" s="9"/>
      <c r="BR294" s="9"/>
      <c r="BS294" s="9"/>
    </row>
    <row r="295" spans="2:71" x14ac:dyDescent="0.35">
      <c r="B295" s="7"/>
      <c r="C295" s="9"/>
      <c r="D295" s="9"/>
      <c r="E295" s="9"/>
      <c r="G295" s="9"/>
      <c r="H295" s="9"/>
      <c r="L295" s="7"/>
      <c r="M295" s="7"/>
      <c r="N295" s="7"/>
      <c r="O295" s="7"/>
      <c r="P295" s="14"/>
      <c r="Q295" s="14"/>
      <c r="R295" s="9"/>
      <c r="S295" s="9"/>
      <c r="T295" s="9"/>
      <c r="U295" s="9"/>
      <c r="V295" s="9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9"/>
      <c r="BB295" s="9"/>
      <c r="BC295" s="9"/>
      <c r="BD295" s="9"/>
      <c r="BE295" s="9"/>
      <c r="BF295" s="9"/>
      <c r="BG295" s="9"/>
      <c r="BH295" s="7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</row>
    <row r="296" spans="2:71" x14ac:dyDescent="0.35">
      <c r="B296" s="7"/>
      <c r="C296" s="9"/>
      <c r="D296" s="9"/>
      <c r="E296" s="9"/>
      <c r="G296" s="9"/>
      <c r="H296" s="9"/>
      <c r="L296" s="7"/>
      <c r="M296" s="7"/>
      <c r="N296" s="7"/>
      <c r="O296" s="7"/>
      <c r="P296" s="14"/>
      <c r="Q296" s="14"/>
      <c r="R296" s="9"/>
      <c r="S296" s="9"/>
      <c r="T296" s="9"/>
      <c r="U296" s="9"/>
      <c r="V296" s="9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9"/>
      <c r="BB296" s="9"/>
      <c r="BC296" s="9"/>
      <c r="BD296" s="9"/>
      <c r="BE296" s="9"/>
      <c r="BF296" s="9"/>
      <c r="BG296" s="9"/>
      <c r="BH296" s="7"/>
      <c r="BI296" s="9"/>
      <c r="BJ296" s="9"/>
      <c r="BK296" s="9"/>
      <c r="BL296" s="9"/>
      <c r="BM296" s="9"/>
      <c r="BN296" s="9"/>
      <c r="BO296" s="9"/>
      <c r="BP296" s="9"/>
      <c r="BQ296" s="9"/>
      <c r="BR296" s="9"/>
      <c r="BS296" s="9"/>
    </row>
    <row r="297" spans="2:71" x14ac:dyDescent="0.35">
      <c r="B297" s="7"/>
      <c r="C297" s="9"/>
      <c r="D297" s="9"/>
      <c r="E297" s="9"/>
      <c r="G297" s="9"/>
      <c r="H297" s="9"/>
      <c r="L297" s="7"/>
      <c r="M297" s="7"/>
      <c r="N297" s="7"/>
      <c r="O297" s="7"/>
      <c r="P297" s="14"/>
      <c r="Q297" s="14"/>
      <c r="R297" s="9"/>
      <c r="S297" s="9"/>
      <c r="T297" s="9"/>
      <c r="U297" s="9"/>
      <c r="V297" s="9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9"/>
      <c r="BB297" s="9"/>
      <c r="BC297" s="9"/>
      <c r="BD297" s="9"/>
      <c r="BE297" s="9"/>
      <c r="BF297" s="9"/>
      <c r="BG297" s="9"/>
      <c r="BH297" s="7"/>
      <c r="BI297" s="9"/>
      <c r="BJ297" s="9"/>
      <c r="BK297" s="9"/>
      <c r="BL297" s="9"/>
      <c r="BM297" s="9"/>
      <c r="BN297" s="9"/>
      <c r="BO297" s="9"/>
      <c r="BP297" s="9"/>
      <c r="BQ297" s="9"/>
      <c r="BR297" s="9"/>
      <c r="BS297" s="9"/>
    </row>
    <row r="298" spans="2:71" x14ac:dyDescent="0.35">
      <c r="B298" s="7"/>
      <c r="C298" s="9"/>
      <c r="D298" s="9"/>
      <c r="E298" s="9"/>
      <c r="G298" s="9"/>
      <c r="H298" s="9"/>
      <c r="L298" s="7"/>
      <c r="M298" s="7"/>
      <c r="N298" s="7"/>
      <c r="O298" s="7"/>
      <c r="P298" s="14"/>
      <c r="Q298" s="14"/>
      <c r="R298" s="9"/>
      <c r="S298" s="9"/>
      <c r="T298" s="9"/>
      <c r="U298" s="9"/>
      <c r="V298" s="9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9"/>
      <c r="BB298" s="9"/>
      <c r="BC298" s="9"/>
      <c r="BD298" s="9"/>
      <c r="BE298" s="9"/>
      <c r="BF298" s="9"/>
      <c r="BG298" s="9"/>
      <c r="BH298" s="7"/>
      <c r="BI298" s="9"/>
      <c r="BJ298" s="9"/>
      <c r="BK298" s="9"/>
      <c r="BL298" s="9"/>
      <c r="BM298" s="9"/>
      <c r="BN298" s="9"/>
      <c r="BO298" s="9"/>
      <c r="BP298" s="9"/>
      <c r="BQ298" s="9"/>
      <c r="BR298" s="9"/>
      <c r="BS298" s="9"/>
    </row>
    <row r="299" spans="2:71" x14ac:dyDescent="0.35">
      <c r="B299" s="7"/>
      <c r="C299" s="9"/>
      <c r="D299" s="9"/>
      <c r="E299" s="9"/>
      <c r="G299" s="9"/>
      <c r="H299" s="9"/>
      <c r="L299" s="7"/>
      <c r="M299" s="7"/>
      <c r="N299" s="7"/>
      <c r="O299" s="7"/>
      <c r="P299" s="14"/>
      <c r="Q299" s="14"/>
      <c r="R299" s="9"/>
      <c r="S299" s="9"/>
      <c r="T299" s="9"/>
      <c r="U299" s="9"/>
      <c r="V299" s="9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9"/>
      <c r="BB299" s="9"/>
      <c r="BC299" s="9"/>
      <c r="BD299" s="9"/>
      <c r="BE299" s="9"/>
      <c r="BF299" s="9"/>
      <c r="BG299" s="9"/>
      <c r="BH299" s="7"/>
      <c r="BI299" s="9"/>
      <c r="BJ299" s="9"/>
      <c r="BK299" s="9"/>
      <c r="BL299" s="9"/>
      <c r="BM299" s="9"/>
      <c r="BN299" s="9"/>
      <c r="BO299" s="9"/>
      <c r="BP299" s="9"/>
      <c r="BQ299" s="9"/>
      <c r="BR299" s="9"/>
      <c r="BS299" s="9"/>
    </row>
    <row r="300" spans="2:71" x14ac:dyDescent="0.35">
      <c r="B300" s="7"/>
      <c r="C300" s="9"/>
      <c r="D300" s="9"/>
      <c r="E300" s="9"/>
      <c r="G300" s="9"/>
      <c r="H300" s="9"/>
      <c r="L300" s="7"/>
      <c r="M300" s="7"/>
      <c r="N300" s="7"/>
      <c r="O300" s="7"/>
      <c r="P300" s="14"/>
      <c r="Q300" s="14"/>
      <c r="R300" s="9"/>
      <c r="S300" s="9"/>
      <c r="T300" s="9"/>
      <c r="U300" s="9"/>
      <c r="V300" s="9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9"/>
      <c r="BB300" s="9"/>
      <c r="BC300" s="9"/>
      <c r="BD300" s="9"/>
      <c r="BE300" s="9"/>
      <c r="BF300" s="9"/>
      <c r="BG300" s="9"/>
      <c r="BH300" s="7"/>
      <c r="BI300" s="9"/>
      <c r="BJ300" s="9"/>
      <c r="BK300" s="9"/>
      <c r="BL300" s="9"/>
      <c r="BM300" s="9"/>
      <c r="BN300" s="9"/>
      <c r="BO300" s="9"/>
      <c r="BP300" s="9"/>
      <c r="BQ300" s="9"/>
      <c r="BR300" s="9"/>
      <c r="BS300" s="9"/>
    </row>
    <row r="301" spans="2:71" x14ac:dyDescent="0.35">
      <c r="B301" s="7"/>
      <c r="C301" s="9"/>
      <c r="D301" s="9"/>
      <c r="E301" s="9"/>
      <c r="G301" s="9"/>
      <c r="H301" s="9"/>
      <c r="L301" s="7"/>
      <c r="M301" s="7"/>
      <c r="N301" s="7"/>
      <c r="O301" s="7"/>
      <c r="P301" s="14"/>
      <c r="Q301" s="14"/>
      <c r="R301" s="9"/>
      <c r="S301" s="9"/>
      <c r="T301" s="9"/>
      <c r="U301" s="9"/>
      <c r="V301" s="9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9"/>
      <c r="BB301" s="9"/>
      <c r="BC301" s="9"/>
      <c r="BD301" s="9"/>
      <c r="BE301" s="9"/>
      <c r="BF301" s="9"/>
      <c r="BG301" s="9"/>
      <c r="BH301" s="7"/>
      <c r="BI301" s="9"/>
      <c r="BJ301" s="9"/>
      <c r="BK301" s="9"/>
      <c r="BL301" s="9"/>
      <c r="BM301" s="9"/>
      <c r="BN301" s="9"/>
      <c r="BO301" s="9"/>
      <c r="BP301" s="9"/>
      <c r="BQ301" s="9"/>
      <c r="BR301" s="9"/>
      <c r="BS301" s="9"/>
    </row>
    <row r="302" spans="2:71" x14ac:dyDescent="0.35">
      <c r="B302" s="7"/>
      <c r="C302" s="9"/>
      <c r="D302" s="9"/>
      <c r="E302" s="9"/>
      <c r="G302" s="9"/>
      <c r="H302" s="9"/>
      <c r="L302" s="7"/>
      <c r="M302" s="7"/>
      <c r="N302" s="7"/>
      <c r="O302" s="7"/>
      <c r="P302" s="14"/>
      <c r="Q302" s="14"/>
      <c r="R302" s="9"/>
      <c r="S302" s="9"/>
      <c r="T302" s="9"/>
      <c r="U302" s="9"/>
      <c r="V302" s="9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9"/>
      <c r="BB302" s="9"/>
      <c r="BC302" s="9"/>
      <c r="BD302" s="9"/>
      <c r="BE302" s="9"/>
      <c r="BF302" s="9"/>
      <c r="BG302" s="9"/>
      <c r="BH302" s="7"/>
      <c r="BI302" s="9"/>
      <c r="BJ302" s="9"/>
      <c r="BK302" s="9"/>
      <c r="BL302" s="9"/>
      <c r="BM302" s="9"/>
      <c r="BN302" s="9"/>
      <c r="BO302" s="9"/>
      <c r="BP302" s="9"/>
      <c r="BQ302" s="9"/>
      <c r="BR302" s="9"/>
      <c r="BS302" s="9"/>
    </row>
    <row r="303" spans="2:71" x14ac:dyDescent="0.35">
      <c r="B303" s="7"/>
      <c r="C303" s="9"/>
      <c r="D303" s="9"/>
      <c r="E303" s="9"/>
      <c r="G303" s="9"/>
      <c r="H303" s="9"/>
      <c r="L303" s="7"/>
      <c r="M303" s="7"/>
      <c r="N303" s="7"/>
      <c r="O303" s="7"/>
      <c r="P303" s="14"/>
      <c r="Q303" s="14"/>
      <c r="R303" s="9"/>
      <c r="S303" s="9"/>
      <c r="T303" s="9"/>
      <c r="U303" s="9"/>
      <c r="V303" s="9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9"/>
      <c r="BB303" s="9"/>
      <c r="BC303" s="9"/>
      <c r="BD303" s="9"/>
      <c r="BE303" s="9"/>
      <c r="BF303" s="9"/>
      <c r="BG303" s="9"/>
      <c r="BH303" s="7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</row>
    <row r="304" spans="2:71" x14ac:dyDescent="0.35">
      <c r="B304" s="7"/>
      <c r="C304" s="9"/>
      <c r="D304" s="9"/>
      <c r="E304" s="9"/>
      <c r="G304" s="9"/>
      <c r="H304" s="9"/>
      <c r="L304" s="7"/>
      <c r="M304" s="7"/>
      <c r="N304" s="7"/>
      <c r="O304" s="7"/>
      <c r="P304" s="14"/>
      <c r="Q304" s="14"/>
      <c r="R304" s="9"/>
      <c r="S304" s="9"/>
      <c r="T304" s="9"/>
      <c r="U304" s="9"/>
      <c r="V304" s="9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9"/>
      <c r="BB304" s="9"/>
      <c r="BC304" s="9"/>
      <c r="BD304" s="9"/>
      <c r="BE304" s="9"/>
      <c r="BF304" s="9"/>
      <c r="BG304" s="9"/>
      <c r="BH304" s="7"/>
      <c r="BI304" s="9"/>
      <c r="BJ304" s="9"/>
      <c r="BK304" s="9"/>
      <c r="BL304" s="9"/>
      <c r="BM304" s="9"/>
      <c r="BN304" s="9"/>
      <c r="BO304" s="9"/>
      <c r="BP304" s="9"/>
      <c r="BQ304" s="9"/>
      <c r="BR304" s="9"/>
      <c r="BS304" s="9"/>
    </row>
    <row r="305" spans="2:71" x14ac:dyDescent="0.35">
      <c r="B305" s="7"/>
      <c r="C305" s="9"/>
      <c r="D305" s="9"/>
      <c r="E305" s="9"/>
      <c r="G305" s="9"/>
      <c r="H305" s="9"/>
      <c r="L305" s="7"/>
      <c r="M305" s="7"/>
      <c r="N305" s="7"/>
      <c r="O305" s="7"/>
      <c r="P305" s="14"/>
      <c r="Q305" s="14"/>
      <c r="R305" s="9"/>
      <c r="S305" s="9"/>
      <c r="T305" s="9"/>
      <c r="U305" s="9"/>
      <c r="V305" s="9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9"/>
      <c r="BB305" s="9"/>
      <c r="BC305" s="9"/>
      <c r="BD305" s="9"/>
      <c r="BE305" s="9"/>
      <c r="BF305" s="9"/>
      <c r="BG305" s="9"/>
      <c r="BH305" s="7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</row>
    <row r="306" spans="2:71" x14ac:dyDescent="0.35">
      <c r="B306" s="7"/>
      <c r="C306" s="9"/>
      <c r="D306" s="9"/>
      <c r="E306" s="9"/>
      <c r="G306" s="9"/>
      <c r="H306" s="9"/>
      <c r="L306" s="7"/>
      <c r="M306" s="7"/>
      <c r="N306" s="7"/>
      <c r="O306" s="7"/>
      <c r="P306" s="14"/>
      <c r="Q306" s="14"/>
      <c r="R306" s="9"/>
      <c r="S306" s="9"/>
      <c r="T306" s="9"/>
      <c r="U306" s="9"/>
      <c r="V306" s="9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9"/>
      <c r="BB306" s="9"/>
      <c r="BC306" s="9"/>
      <c r="BD306" s="9"/>
      <c r="BE306" s="9"/>
      <c r="BF306" s="9"/>
      <c r="BG306" s="9"/>
      <c r="BH306" s="7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</row>
    <row r="307" spans="2:71" x14ac:dyDescent="0.35">
      <c r="B307" s="7"/>
      <c r="C307" s="9"/>
      <c r="D307" s="9"/>
      <c r="E307" s="9"/>
      <c r="G307" s="9"/>
      <c r="H307" s="9"/>
      <c r="L307" s="7"/>
      <c r="M307" s="7"/>
      <c r="N307" s="7"/>
      <c r="O307" s="7"/>
      <c r="P307" s="14"/>
      <c r="Q307" s="14"/>
      <c r="R307" s="9"/>
      <c r="S307" s="9"/>
      <c r="T307" s="9"/>
      <c r="U307" s="9"/>
      <c r="V307" s="9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9"/>
      <c r="BB307" s="9"/>
      <c r="BC307" s="9"/>
      <c r="BD307" s="9"/>
      <c r="BE307" s="9"/>
      <c r="BF307" s="9"/>
      <c r="BG307" s="9"/>
      <c r="BH307" s="7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</row>
    <row r="308" spans="2:71" x14ac:dyDescent="0.35">
      <c r="B308" s="7"/>
      <c r="C308" s="9"/>
      <c r="D308" s="9"/>
      <c r="E308" s="9"/>
      <c r="G308" s="9"/>
      <c r="H308" s="9"/>
      <c r="L308" s="7"/>
      <c r="M308" s="7"/>
      <c r="N308" s="7"/>
      <c r="O308" s="7"/>
      <c r="P308" s="14"/>
      <c r="Q308" s="14"/>
      <c r="R308" s="9"/>
      <c r="S308" s="9"/>
      <c r="T308" s="9"/>
      <c r="U308" s="9"/>
      <c r="V308" s="9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9"/>
      <c r="BB308" s="9"/>
      <c r="BC308" s="9"/>
      <c r="BD308" s="9"/>
      <c r="BE308" s="9"/>
      <c r="BF308" s="9"/>
      <c r="BG308" s="9"/>
      <c r="BH308" s="7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</row>
    <row r="309" spans="2:71" x14ac:dyDescent="0.35">
      <c r="B309" s="7"/>
      <c r="C309" s="9"/>
      <c r="D309" s="9"/>
      <c r="E309" s="9"/>
      <c r="G309" s="9"/>
      <c r="H309" s="9"/>
      <c r="L309" s="7"/>
      <c r="M309" s="7"/>
      <c r="N309" s="7"/>
      <c r="O309" s="7"/>
      <c r="P309" s="14"/>
      <c r="Q309" s="14"/>
      <c r="R309" s="9"/>
      <c r="S309" s="9"/>
      <c r="T309" s="9"/>
      <c r="U309" s="9"/>
      <c r="V309" s="9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9"/>
      <c r="BB309" s="9"/>
      <c r="BC309" s="9"/>
      <c r="BD309" s="9"/>
      <c r="BE309" s="9"/>
      <c r="BF309" s="9"/>
      <c r="BG309" s="9"/>
      <c r="BH309" s="7"/>
      <c r="BI309" s="9"/>
      <c r="BJ309" s="9"/>
      <c r="BK309" s="9"/>
      <c r="BL309" s="9"/>
      <c r="BM309" s="9"/>
      <c r="BN309" s="9"/>
      <c r="BO309" s="9"/>
      <c r="BP309" s="9"/>
      <c r="BQ309" s="9"/>
      <c r="BR309" s="9"/>
      <c r="BS309" s="9"/>
    </row>
    <row r="310" spans="2:71" x14ac:dyDescent="0.35">
      <c r="B310" s="7"/>
      <c r="C310" s="9"/>
      <c r="D310" s="9"/>
      <c r="E310" s="9"/>
      <c r="G310" s="9"/>
      <c r="H310" s="9"/>
      <c r="L310" s="7"/>
      <c r="M310" s="7"/>
      <c r="N310" s="7"/>
      <c r="O310" s="7"/>
      <c r="P310" s="14"/>
      <c r="Q310" s="14"/>
      <c r="R310" s="9"/>
      <c r="S310" s="9"/>
      <c r="T310" s="9"/>
      <c r="U310" s="9"/>
      <c r="V310" s="9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9"/>
      <c r="BB310" s="9"/>
      <c r="BC310" s="9"/>
      <c r="BD310" s="9"/>
      <c r="BE310" s="9"/>
      <c r="BF310" s="9"/>
      <c r="BG310" s="9"/>
      <c r="BH310" s="7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</row>
    <row r="311" spans="2:71" x14ac:dyDescent="0.35">
      <c r="B311" s="7"/>
      <c r="C311" s="9"/>
      <c r="D311" s="9"/>
      <c r="E311" s="9"/>
      <c r="G311" s="9"/>
      <c r="H311" s="9"/>
      <c r="L311" s="7"/>
      <c r="M311" s="7"/>
      <c r="N311" s="7"/>
      <c r="O311" s="7"/>
      <c r="P311" s="14"/>
      <c r="Q311" s="14"/>
      <c r="R311" s="9"/>
      <c r="S311" s="9"/>
      <c r="T311" s="9"/>
      <c r="U311" s="9"/>
      <c r="V311" s="9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9"/>
      <c r="BB311" s="9"/>
      <c r="BC311" s="9"/>
      <c r="BD311" s="9"/>
      <c r="BE311" s="9"/>
      <c r="BF311" s="9"/>
      <c r="BG311" s="9"/>
      <c r="BH311" s="7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</row>
    <row r="312" spans="2:71" x14ac:dyDescent="0.35">
      <c r="B312" s="7"/>
      <c r="C312" s="9"/>
      <c r="D312" s="9"/>
      <c r="E312" s="9"/>
      <c r="G312" s="9"/>
      <c r="H312" s="9"/>
      <c r="L312" s="7"/>
      <c r="M312" s="7"/>
      <c r="N312" s="7"/>
      <c r="O312" s="7"/>
      <c r="P312" s="14"/>
      <c r="Q312" s="14"/>
      <c r="R312" s="9"/>
      <c r="S312" s="9"/>
      <c r="T312" s="9"/>
      <c r="U312" s="9"/>
      <c r="V312" s="9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9"/>
      <c r="BB312" s="9"/>
      <c r="BC312" s="9"/>
      <c r="BD312" s="9"/>
      <c r="BE312" s="9"/>
      <c r="BF312" s="9"/>
      <c r="BG312" s="9"/>
      <c r="BH312" s="7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</row>
    <row r="313" spans="2:71" x14ac:dyDescent="0.35">
      <c r="B313" s="7"/>
      <c r="C313" s="9"/>
      <c r="D313" s="9"/>
      <c r="E313" s="9"/>
      <c r="G313" s="9"/>
      <c r="H313" s="9"/>
      <c r="L313" s="7"/>
      <c r="M313" s="7"/>
      <c r="N313" s="7"/>
      <c r="O313" s="7"/>
      <c r="P313" s="14"/>
      <c r="Q313" s="14"/>
      <c r="R313" s="9"/>
      <c r="S313" s="9"/>
      <c r="T313" s="9"/>
      <c r="U313" s="9"/>
      <c r="V313" s="9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9"/>
      <c r="BB313" s="9"/>
      <c r="BC313" s="9"/>
      <c r="BD313" s="9"/>
      <c r="BE313" s="9"/>
      <c r="BF313" s="9"/>
      <c r="BG313" s="9"/>
      <c r="BH313" s="7"/>
      <c r="BI313" s="9"/>
      <c r="BJ313" s="9"/>
      <c r="BK313" s="9"/>
      <c r="BL313" s="9"/>
      <c r="BM313" s="9"/>
      <c r="BN313" s="9"/>
      <c r="BO313" s="9"/>
      <c r="BP313" s="9"/>
      <c r="BQ313" s="9"/>
      <c r="BR313" s="9"/>
      <c r="BS313" s="9"/>
    </row>
    <row r="314" spans="2:71" x14ac:dyDescent="0.35">
      <c r="B314" s="7"/>
      <c r="C314" s="9"/>
      <c r="D314" s="9"/>
      <c r="E314" s="9"/>
      <c r="G314" s="9"/>
      <c r="H314" s="9"/>
      <c r="L314" s="7"/>
      <c r="M314" s="7"/>
      <c r="N314" s="7"/>
      <c r="O314" s="7"/>
      <c r="P314" s="14"/>
      <c r="Q314" s="14"/>
      <c r="R314" s="9"/>
      <c r="S314" s="9"/>
      <c r="T314" s="9"/>
      <c r="U314" s="9"/>
      <c r="V314" s="9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9"/>
      <c r="BB314" s="9"/>
      <c r="BC314" s="9"/>
      <c r="BD314" s="9"/>
      <c r="BE314" s="9"/>
      <c r="BF314" s="9"/>
      <c r="BG314" s="9"/>
      <c r="BH314" s="7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</row>
    <row r="315" spans="2:71" x14ac:dyDescent="0.35">
      <c r="B315" s="7"/>
      <c r="C315" s="9"/>
      <c r="D315" s="9"/>
      <c r="E315" s="9"/>
      <c r="G315" s="9"/>
      <c r="H315" s="9"/>
      <c r="L315" s="7"/>
      <c r="M315" s="7"/>
      <c r="N315" s="7"/>
      <c r="O315" s="7"/>
      <c r="P315" s="14"/>
      <c r="Q315" s="14"/>
      <c r="R315" s="9"/>
      <c r="S315" s="9"/>
      <c r="T315" s="9"/>
      <c r="U315" s="9"/>
      <c r="V315" s="9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9"/>
      <c r="BB315" s="9"/>
      <c r="BC315" s="9"/>
      <c r="BD315" s="9"/>
      <c r="BE315" s="9"/>
      <c r="BF315" s="9"/>
      <c r="BG315" s="9"/>
      <c r="BH315" s="7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</row>
    <row r="316" spans="2:71" x14ac:dyDescent="0.35">
      <c r="B316" s="7"/>
      <c r="C316" s="9"/>
      <c r="D316" s="9"/>
      <c r="E316" s="9"/>
      <c r="G316" s="9"/>
      <c r="H316" s="9"/>
      <c r="L316" s="7"/>
      <c r="M316" s="7"/>
      <c r="N316" s="7"/>
      <c r="O316" s="7"/>
      <c r="P316" s="14"/>
      <c r="Q316" s="14"/>
      <c r="R316" s="9"/>
      <c r="S316" s="9"/>
      <c r="T316" s="9"/>
      <c r="U316" s="9"/>
      <c r="V316" s="9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9"/>
      <c r="BB316" s="9"/>
      <c r="BC316" s="9"/>
      <c r="BD316" s="9"/>
      <c r="BE316" s="9"/>
      <c r="BF316" s="9"/>
      <c r="BG316" s="9"/>
      <c r="BH316" s="7"/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</row>
    <row r="317" spans="2:71" x14ac:dyDescent="0.35">
      <c r="B317" s="7"/>
      <c r="C317" s="9"/>
      <c r="D317" s="9"/>
      <c r="E317" s="9"/>
      <c r="G317" s="9"/>
      <c r="H317" s="9"/>
      <c r="L317" s="7"/>
      <c r="M317" s="7"/>
      <c r="N317" s="7"/>
      <c r="O317" s="7"/>
      <c r="P317" s="14"/>
      <c r="Q317" s="14"/>
      <c r="R317" s="9"/>
      <c r="S317" s="9"/>
      <c r="T317" s="9"/>
      <c r="U317" s="9"/>
      <c r="V317" s="9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9"/>
      <c r="BB317" s="9"/>
      <c r="BC317" s="9"/>
      <c r="BD317" s="9"/>
      <c r="BE317" s="9"/>
      <c r="BF317" s="9"/>
      <c r="BG317" s="9"/>
      <c r="BH317" s="7"/>
      <c r="BI317" s="9"/>
      <c r="BJ317" s="9"/>
      <c r="BK317" s="9"/>
      <c r="BL317" s="9"/>
      <c r="BM317" s="9"/>
      <c r="BN317" s="9"/>
      <c r="BO317" s="9"/>
      <c r="BP317" s="9"/>
      <c r="BQ317" s="9"/>
      <c r="BR317" s="9"/>
      <c r="BS317" s="9"/>
    </row>
    <row r="318" spans="2:71" x14ac:dyDescent="0.35">
      <c r="B318" s="7"/>
      <c r="C318" s="9"/>
      <c r="D318" s="9"/>
      <c r="E318" s="9"/>
      <c r="G318" s="9"/>
      <c r="H318" s="9"/>
      <c r="L318" s="7"/>
      <c r="M318" s="7"/>
      <c r="N318" s="7"/>
      <c r="O318" s="7"/>
      <c r="P318" s="14"/>
      <c r="Q318" s="14"/>
      <c r="R318" s="9"/>
      <c r="S318" s="9"/>
      <c r="T318" s="9"/>
      <c r="U318" s="9"/>
      <c r="V318" s="9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9"/>
      <c r="BB318" s="9"/>
      <c r="BC318" s="9"/>
      <c r="BD318" s="9"/>
      <c r="BE318" s="9"/>
      <c r="BF318" s="9"/>
      <c r="BG318" s="9"/>
      <c r="BH318" s="7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</row>
    <row r="319" spans="2:71" x14ac:dyDescent="0.35">
      <c r="B319" s="7"/>
      <c r="C319" s="9"/>
      <c r="D319" s="9"/>
      <c r="E319" s="9"/>
      <c r="G319" s="9"/>
      <c r="H319" s="9"/>
      <c r="L319" s="7"/>
      <c r="M319" s="7"/>
      <c r="N319" s="7"/>
      <c r="O319" s="7"/>
      <c r="P319" s="14"/>
      <c r="Q319" s="14"/>
      <c r="R319" s="9"/>
      <c r="S319" s="9"/>
      <c r="T319" s="9"/>
      <c r="U319" s="9"/>
      <c r="V319" s="9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9"/>
      <c r="BB319" s="9"/>
      <c r="BC319" s="9"/>
      <c r="BD319" s="9"/>
      <c r="BE319" s="9"/>
      <c r="BF319" s="9"/>
      <c r="BG319" s="9"/>
      <c r="BH319" s="7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</row>
    <row r="320" spans="2:71" x14ac:dyDescent="0.35">
      <c r="B320" s="7"/>
      <c r="C320" s="9"/>
      <c r="D320" s="9"/>
      <c r="E320" s="9"/>
      <c r="G320" s="9"/>
      <c r="H320" s="9"/>
      <c r="L320" s="7"/>
      <c r="M320" s="7"/>
      <c r="N320" s="7"/>
      <c r="O320" s="7"/>
      <c r="P320" s="14"/>
      <c r="Q320" s="14"/>
      <c r="R320" s="9"/>
      <c r="S320" s="9"/>
      <c r="T320" s="9"/>
      <c r="U320" s="9"/>
      <c r="V320" s="9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9"/>
      <c r="BB320" s="9"/>
      <c r="BC320" s="9"/>
      <c r="BD320" s="9"/>
      <c r="BE320" s="9"/>
      <c r="BF320" s="9"/>
      <c r="BG320" s="9"/>
      <c r="BH320" s="7"/>
      <c r="BI320" s="9"/>
      <c r="BJ320" s="9"/>
      <c r="BK320" s="9"/>
      <c r="BL320" s="9"/>
      <c r="BM320" s="9"/>
      <c r="BN320" s="9"/>
      <c r="BO320" s="9"/>
      <c r="BP320" s="9"/>
      <c r="BQ320" s="9"/>
      <c r="BR320" s="9"/>
      <c r="BS320" s="9"/>
    </row>
    <row r="321" spans="2:71" x14ac:dyDescent="0.35">
      <c r="B321" s="7"/>
      <c r="C321" s="9"/>
      <c r="D321" s="9"/>
      <c r="E321" s="9"/>
      <c r="G321" s="9"/>
      <c r="H321" s="9"/>
      <c r="L321" s="7"/>
      <c r="M321" s="7"/>
      <c r="N321" s="7"/>
      <c r="O321" s="7"/>
      <c r="P321" s="14"/>
      <c r="Q321" s="14"/>
      <c r="R321" s="9"/>
      <c r="S321" s="9"/>
      <c r="T321" s="9"/>
      <c r="U321" s="9"/>
      <c r="V321" s="9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9"/>
      <c r="BB321" s="9"/>
      <c r="BC321" s="9"/>
      <c r="BD321" s="9"/>
      <c r="BE321" s="9"/>
      <c r="BF321" s="9"/>
      <c r="BG321" s="9"/>
      <c r="BH321" s="7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</row>
    <row r="322" spans="2:71" x14ac:dyDescent="0.35">
      <c r="B322" s="7"/>
      <c r="C322" s="9"/>
      <c r="D322" s="9"/>
      <c r="E322" s="9"/>
      <c r="G322" s="9"/>
      <c r="H322" s="9"/>
      <c r="L322" s="7"/>
      <c r="M322" s="7"/>
      <c r="N322" s="7"/>
      <c r="O322" s="7"/>
      <c r="P322" s="14"/>
      <c r="Q322" s="14"/>
      <c r="R322" s="9"/>
      <c r="S322" s="9"/>
      <c r="T322" s="9"/>
      <c r="U322" s="9"/>
      <c r="V322" s="9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9"/>
      <c r="BB322" s="9"/>
      <c r="BC322" s="9"/>
      <c r="BD322" s="9"/>
      <c r="BE322" s="9"/>
      <c r="BF322" s="9"/>
      <c r="BG322" s="9"/>
      <c r="BH322" s="7"/>
      <c r="BI322" s="9"/>
      <c r="BJ322" s="9"/>
      <c r="BK322" s="9"/>
      <c r="BL322" s="9"/>
      <c r="BM322" s="9"/>
      <c r="BN322" s="9"/>
      <c r="BO322" s="9"/>
      <c r="BP322" s="9"/>
      <c r="BQ322" s="9"/>
      <c r="BR322" s="9"/>
      <c r="BS322" s="9"/>
    </row>
    <row r="323" spans="2:71" x14ac:dyDescent="0.35">
      <c r="B323" s="7"/>
      <c r="C323" s="9"/>
      <c r="D323" s="9"/>
      <c r="E323" s="9"/>
      <c r="G323" s="9"/>
      <c r="H323" s="9"/>
      <c r="L323" s="7"/>
      <c r="M323" s="7"/>
      <c r="N323" s="7"/>
      <c r="O323" s="7"/>
      <c r="P323" s="14"/>
      <c r="Q323" s="14"/>
      <c r="R323" s="9"/>
      <c r="S323" s="9"/>
      <c r="T323" s="9"/>
      <c r="U323" s="9"/>
      <c r="V323" s="9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9"/>
      <c r="BB323" s="9"/>
      <c r="BC323" s="9"/>
      <c r="BD323" s="9"/>
      <c r="BE323" s="9"/>
      <c r="BF323" s="9"/>
      <c r="BG323" s="9"/>
      <c r="BH323" s="7"/>
      <c r="BI323" s="9"/>
      <c r="BJ323" s="9"/>
      <c r="BK323" s="9"/>
      <c r="BL323" s="9"/>
      <c r="BM323" s="9"/>
      <c r="BN323" s="9"/>
      <c r="BO323" s="9"/>
      <c r="BP323" s="9"/>
      <c r="BQ323" s="9"/>
      <c r="BR323" s="9"/>
      <c r="BS323" s="9"/>
    </row>
    <row r="324" spans="2:71" x14ac:dyDescent="0.35">
      <c r="B324" s="7"/>
      <c r="C324" s="9"/>
      <c r="D324" s="9"/>
      <c r="E324" s="9"/>
      <c r="G324" s="9"/>
      <c r="H324" s="9"/>
      <c r="L324" s="7"/>
      <c r="M324" s="7"/>
      <c r="N324" s="7"/>
      <c r="O324" s="7"/>
      <c r="P324" s="14"/>
      <c r="Q324" s="14"/>
      <c r="R324" s="9"/>
      <c r="S324" s="9"/>
      <c r="T324" s="9"/>
      <c r="U324" s="9"/>
      <c r="V324" s="9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9"/>
      <c r="BB324" s="9"/>
      <c r="BC324" s="9"/>
      <c r="BD324" s="9"/>
      <c r="BE324" s="9"/>
      <c r="BF324" s="9"/>
      <c r="BG324" s="9"/>
      <c r="BH324" s="7"/>
      <c r="BI324" s="9"/>
      <c r="BJ324" s="9"/>
      <c r="BK324" s="9"/>
      <c r="BL324" s="9"/>
      <c r="BM324" s="9"/>
      <c r="BN324" s="9"/>
      <c r="BO324" s="9"/>
      <c r="BP324" s="9"/>
      <c r="BQ324" s="9"/>
      <c r="BR324" s="9"/>
      <c r="BS324" s="9"/>
    </row>
    <row r="325" spans="2:71" x14ac:dyDescent="0.35">
      <c r="B325" s="7"/>
      <c r="C325" s="9"/>
      <c r="D325" s="9"/>
      <c r="E325" s="9"/>
      <c r="G325" s="9"/>
      <c r="H325" s="9"/>
      <c r="L325" s="7"/>
      <c r="M325" s="7"/>
      <c r="N325" s="7"/>
      <c r="O325" s="7"/>
      <c r="P325" s="14"/>
      <c r="Q325" s="14"/>
      <c r="R325" s="9"/>
      <c r="S325" s="9"/>
      <c r="T325" s="9"/>
      <c r="U325" s="9"/>
      <c r="V325" s="9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9"/>
      <c r="BB325" s="9"/>
      <c r="BC325" s="9"/>
      <c r="BD325" s="9"/>
      <c r="BE325" s="9"/>
      <c r="BF325" s="9"/>
      <c r="BG325" s="9"/>
      <c r="BH325" s="7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</row>
    <row r="326" spans="2:71" x14ac:dyDescent="0.35">
      <c r="B326" s="7"/>
      <c r="C326" s="9"/>
      <c r="D326" s="9"/>
      <c r="E326" s="9"/>
      <c r="G326" s="9"/>
      <c r="H326" s="9"/>
      <c r="L326" s="7"/>
      <c r="M326" s="7"/>
      <c r="N326" s="7"/>
      <c r="O326" s="7"/>
      <c r="P326" s="14"/>
      <c r="Q326" s="14"/>
      <c r="R326" s="9"/>
      <c r="S326" s="9"/>
      <c r="T326" s="9"/>
      <c r="U326" s="9"/>
      <c r="V326" s="9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9"/>
      <c r="BB326" s="9"/>
      <c r="BC326" s="9"/>
      <c r="BD326" s="9"/>
      <c r="BE326" s="9"/>
      <c r="BF326" s="9"/>
      <c r="BG326" s="9"/>
      <c r="BH326" s="7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</row>
    <row r="327" spans="2:71" x14ac:dyDescent="0.35">
      <c r="B327" s="7"/>
      <c r="C327" s="9"/>
      <c r="D327" s="9"/>
      <c r="E327" s="9"/>
      <c r="G327" s="9"/>
      <c r="H327" s="9"/>
      <c r="L327" s="7"/>
      <c r="M327" s="7"/>
      <c r="N327" s="7"/>
      <c r="O327" s="7"/>
      <c r="P327" s="14"/>
      <c r="Q327" s="14"/>
      <c r="R327" s="9"/>
      <c r="S327" s="9"/>
      <c r="T327" s="9"/>
      <c r="U327" s="9"/>
      <c r="V327" s="9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9"/>
      <c r="BB327" s="9"/>
      <c r="BC327" s="9"/>
      <c r="BD327" s="9"/>
      <c r="BE327" s="9"/>
      <c r="BF327" s="9"/>
      <c r="BG327" s="9"/>
      <c r="BH327" s="7"/>
      <c r="BI327" s="9"/>
      <c r="BJ327" s="9"/>
      <c r="BK327" s="9"/>
      <c r="BL327" s="9"/>
      <c r="BM327" s="9"/>
      <c r="BN327" s="9"/>
      <c r="BO327" s="9"/>
      <c r="BP327" s="9"/>
      <c r="BQ327" s="9"/>
      <c r="BR327" s="9"/>
      <c r="BS327" s="9"/>
    </row>
    <row r="328" spans="2:71" x14ac:dyDescent="0.35">
      <c r="B328" s="7"/>
      <c r="C328" s="9"/>
      <c r="D328" s="9"/>
      <c r="E328" s="9"/>
      <c r="G328" s="9"/>
      <c r="H328" s="9"/>
      <c r="L328" s="7"/>
      <c r="M328" s="7"/>
      <c r="N328" s="7"/>
      <c r="O328" s="7"/>
      <c r="P328" s="14"/>
      <c r="Q328" s="14"/>
      <c r="R328" s="9"/>
      <c r="S328" s="9"/>
      <c r="T328" s="9"/>
      <c r="U328" s="9"/>
      <c r="V328" s="9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9"/>
      <c r="BB328" s="9"/>
      <c r="BC328" s="9"/>
      <c r="BD328" s="9"/>
      <c r="BE328" s="9"/>
      <c r="BF328" s="9"/>
      <c r="BG328" s="9"/>
      <c r="BH328" s="7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</row>
    <row r="329" spans="2:71" x14ac:dyDescent="0.35">
      <c r="B329" s="7"/>
      <c r="C329" s="9"/>
      <c r="D329" s="9"/>
      <c r="E329" s="9"/>
      <c r="G329" s="9"/>
      <c r="H329" s="9"/>
      <c r="L329" s="7"/>
      <c r="M329" s="7"/>
      <c r="N329" s="7"/>
      <c r="O329" s="7"/>
      <c r="P329" s="14"/>
      <c r="Q329" s="14"/>
      <c r="R329" s="9"/>
      <c r="S329" s="9"/>
      <c r="T329" s="9"/>
      <c r="U329" s="9"/>
      <c r="V329" s="9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9"/>
      <c r="BB329" s="9"/>
      <c r="BC329" s="9"/>
      <c r="BD329" s="9"/>
      <c r="BE329" s="9"/>
      <c r="BF329" s="9"/>
      <c r="BG329" s="9"/>
      <c r="BH329" s="7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</row>
    <row r="330" spans="2:71" x14ac:dyDescent="0.35">
      <c r="B330" s="7"/>
      <c r="C330" s="9"/>
      <c r="D330" s="9"/>
      <c r="E330" s="9"/>
      <c r="G330" s="9"/>
      <c r="H330" s="9"/>
      <c r="L330" s="7"/>
      <c r="M330" s="7"/>
      <c r="N330" s="7"/>
      <c r="O330" s="7"/>
      <c r="P330" s="14"/>
      <c r="Q330" s="14"/>
      <c r="R330" s="9"/>
      <c r="S330" s="9"/>
      <c r="T330" s="9"/>
      <c r="U330" s="9"/>
      <c r="V330" s="9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9"/>
      <c r="BB330" s="9"/>
      <c r="BC330" s="9"/>
      <c r="BD330" s="9"/>
      <c r="BE330" s="9"/>
      <c r="BF330" s="9"/>
      <c r="BG330" s="9"/>
      <c r="BH330" s="7"/>
      <c r="BI330" s="9"/>
      <c r="BJ330" s="9"/>
      <c r="BK330" s="9"/>
      <c r="BL330" s="9"/>
      <c r="BM330" s="9"/>
      <c r="BN330" s="9"/>
      <c r="BO330" s="9"/>
      <c r="BP330" s="9"/>
      <c r="BQ330" s="9"/>
      <c r="BR330" s="9"/>
      <c r="BS330" s="9"/>
    </row>
    <row r="331" spans="2:71" x14ac:dyDescent="0.35">
      <c r="B331" s="7"/>
      <c r="C331" s="9"/>
      <c r="D331" s="9"/>
      <c r="E331" s="9"/>
      <c r="G331" s="9"/>
      <c r="H331" s="9"/>
      <c r="L331" s="7"/>
      <c r="M331" s="7"/>
      <c r="N331" s="7"/>
      <c r="O331" s="7"/>
      <c r="P331" s="14"/>
      <c r="Q331" s="14"/>
      <c r="R331" s="9"/>
      <c r="S331" s="9"/>
      <c r="T331" s="9"/>
      <c r="U331" s="9"/>
      <c r="V331" s="9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9"/>
      <c r="BB331" s="9"/>
      <c r="BC331" s="9"/>
      <c r="BD331" s="9"/>
      <c r="BE331" s="9"/>
      <c r="BF331" s="9"/>
      <c r="BG331" s="9"/>
      <c r="BH331" s="7"/>
      <c r="BI331" s="9"/>
      <c r="BJ331" s="9"/>
      <c r="BK331" s="9"/>
      <c r="BL331" s="9"/>
      <c r="BM331" s="9"/>
      <c r="BN331" s="9"/>
      <c r="BO331" s="9"/>
      <c r="BP331" s="9"/>
      <c r="BQ331" s="9"/>
      <c r="BR331" s="9"/>
      <c r="BS331" s="9"/>
    </row>
    <row r="332" spans="2:71" x14ac:dyDescent="0.35">
      <c r="B332" s="7"/>
      <c r="C332" s="9"/>
      <c r="D332" s="9"/>
      <c r="E332" s="9"/>
      <c r="G332" s="9"/>
      <c r="H332" s="9"/>
      <c r="L332" s="7"/>
      <c r="M332" s="7"/>
      <c r="N332" s="7"/>
      <c r="O332" s="7"/>
      <c r="P332" s="14"/>
      <c r="Q332" s="14"/>
      <c r="R332" s="9"/>
      <c r="S332" s="9"/>
      <c r="T332" s="9"/>
      <c r="U332" s="9"/>
      <c r="V332" s="9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9"/>
      <c r="BB332" s="9"/>
      <c r="BC332" s="9"/>
      <c r="BD332" s="9"/>
      <c r="BE332" s="9"/>
      <c r="BF332" s="9"/>
      <c r="BG332" s="9"/>
      <c r="BH332" s="7"/>
      <c r="BI332" s="9"/>
      <c r="BJ332" s="9"/>
      <c r="BK332" s="9"/>
      <c r="BL332" s="9"/>
      <c r="BM332" s="9"/>
      <c r="BN332" s="9"/>
      <c r="BO332" s="9"/>
      <c r="BP332" s="9"/>
      <c r="BQ332" s="9"/>
      <c r="BR332" s="9"/>
      <c r="BS332" s="9"/>
    </row>
    <row r="333" spans="2:71" x14ac:dyDescent="0.35">
      <c r="B333" s="7"/>
      <c r="C333" s="9"/>
      <c r="D333" s="9"/>
      <c r="E333" s="9"/>
      <c r="G333" s="9"/>
      <c r="H333" s="9"/>
      <c r="L333" s="7"/>
      <c r="M333" s="7"/>
      <c r="N333" s="7"/>
      <c r="O333" s="7"/>
      <c r="P333" s="14"/>
      <c r="Q333" s="14"/>
      <c r="R333" s="9"/>
      <c r="S333" s="9"/>
      <c r="T333" s="9"/>
      <c r="U333" s="9"/>
      <c r="V333" s="9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9"/>
      <c r="BB333" s="9"/>
      <c r="BC333" s="9"/>
      <c r="BD333" s="9"/>
      <c r="BE333" s="9"/>
      <c r="BF333" s="9"/>
      <c r="BG333" s="9"/>
      <c r="BH333" s="7"/>
      <c r="BI333" s="9"/>
      <c r="BJ333" s="9"/>
      <c r="BK333" s="9"/>
      <c r="BL333" s="9"/>
      <c r="BM333" s="9"/>
      <c r="BN333" s="9"/>
      <c r="BO333" s="9"/>
      <c r="BP333" s="9"/>
      <c r="BQ333" s="9"/>
      <c r="BR333" s="9"/>
      <c r="BS333" s="9"/>
    </row>
    <row r="334" spans="2:71" x14ac:dyDescent="0.35">
      <c r="B334" s="7"/>
      <c r="C334" s="9"/>
      <c r="D334" s="9"/>
      <c r="E334" s="9"/>
      <c r="G334" s="9"/>
      <c r="H334" s="9"/>
      <c r="L334" s="7"/>
      <c r="M334" s="7"/>
      <c r="N334" s="7"/>
      <c r="O334" s="7"/>
      <c r="P334" s="14"/>
      <c r="Q334" s="14"/>
      <c r="R334" s="9"/>
      <c r="S334" s="9"/>
      <c r="T334" s="9"/>
      <c r="U334" s="9"/>
      <c r="V334" s="9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9"/>
      <c r="BB334" s="9"/>
      <c r="BC334" s="9"/>
      <c r="BD334" s="9"/>
      <c r="BE334" s="9"/>
      <c r="BF334" s="9"/>
      <c r="BG334" s="9"/>
      <c r="BH334" s="7"/>
      <c r="BI334" s="9"/>
      <c r="BJ334" s="9"/>
      <c r="BK334" s="9"/>
      <c r="BL334" s="9"/>
      <c r="BM334" s="9"/>
      <c r="BN334" s="9"/>
      <c r="BO334" s="9"/>
      <c r="BP334" s="9"/>
      <c r="BQ334" s="9"/>
      <c r="BR334" s="9"/>
      <c r="BS334" s="9"/>
    </row>
    <row r="335" spans="2:71" x14ac:dyDescent="0.35">
      <c r="B335" s="7"/>
      <c r="C335" s="9"/>
      <c r="D335" s="9"/>
      <c r="E335" s="9"/>
      <c r="G335" s="9"/>
      <c r="H335" s="9"/>
      <c r="L335" s="7"/>
      <c r="M335" s="7"/>
      <c r="N335" s="7"/>
      <c r="O335" s="7"/>
      <c r="P335" s="14"/>
      <c r="Q335" s="14"/>
      <c r="R335" s="9"/>
      <c r="S335" s="9"/>
      <c r="T335" s="9"/>
      <c r="U335" s="9"/>
      <c r="V335" s="9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9"/>
      <c r="BB335" s="9"/>
      <c r="BC335" s="9"/>
      <c r="BD335" s="9"/>
      <c r="BE335" s="9"/>
      <c r="BF335" s="9"/>
      <c r="BG335" s="9"/>
      <c r="BH335" s="7"/>
      <c r="BI335" s="9"/>
      <c r="BJ335" s="9"/>
      <c r="BK335" s="9"/>
      <c r="BL335" s="9"/>
      <c r="BM335" s="9"/>
      <c r="BN335" s="9"/>
      <c r="BO335" s="9"/>
      <c r="BP335" s="9"/>
      <c r="BQ335" s="9"/>
      <c r="BR335" s="9"/>
      <c r="BS335" s="9"/>
    </row>
    <row r="336" spans="2:71" x14ac:dyDescent="0.35">
      <c r="B336" s="7"/>
      <c r="C336" s="9"/>
      <c r="D336" s="9"/>
      <c r="E336" s="9"/>
      <c r="G336" s="9"/>
      <c r="H336" s="9"/>
      <c r="L336" s="7"/>
      <c r="M336" s="7"/>
      <c r="N336" s="7"/>
      <c r="O336" s="7"/>
      <c r="P336" s="14"/>
      <c r="Q336" s="14"/>
      <c r="R336" s="9"/>
      <c r="S336" s="9"/>
      <c r="T336" s="9"/>
      <c r="U336" s="9"/>
      <c r="V336" s="9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9"/>
      <c r="BB336" s="9"/>
      <c r="BC336" s="9"/>
      <c r="BD336" s="9"/>
      <c r="BE336" s="9"/>
      <c r="BF336" s="9"/>
      <c r="BG336" s="9"/>
      <c r="BH336" s="7"/>
      <c r="BI336" s="9"/>
      <c r="BJ336" s="9"/>
      <c r="BK336" s="9"/>
      <c r="BL336" s="9"/>
      <c r="BM336" s="9"/>
      <c r="BN336" s="9"/>
      <c r="BO336" s="9"/>
      <c r="BP336" s="9"/>
      <c r="BQ336" s="9"/>
      <c r="BR336" s="9"/>
      <c r="BS336" s="9"/>
    </row>
    <row r="337" spans="2:71" x14ac:dyDescent="0.35">
      <c r="B337" s="7"/>
      <c r="C337" s="9"/>
      <c r="D337" s="9"/>
      <c r="E337" s="9"/>
      <c r="G337" s="9"/>
      <c r="H337" s="9"/>
      <c r="L337" s="7"/>
      <c r="M337" s="7"/>
      <c r="N337" s="7"/>
      <c r="O337" s="7"/>
      <c r="P337" s="14"/>
      <c r="Q337" s="14"/>
      <c r="R337" s="9"/>
      <c r="S337" s="9"/>
      <c r="T337" s="9"/>
      <c r="U337" s="9"/>
      <c r="V337" s="9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9"/>
      <c r="BB337" s="9"/>
      <c r="BC337" s="9"/>
      <c r="BD337" s="9"/>
      <c r="BE337" s="9"/>
      <c r="BF337" s="9"/>
      <c r="BG337" s="9"/>
      <c r="BH337" s="7"/>
      <c r="BI337" s="9"/>
      <c r="BJ337" s="9"/>
      <c r="BK337" s="9"/>
      <c r="BL337" s="9"/>
      <c r="BM337" s="9"/>
      <c r="BN337" s="9"/>
      <c r="BO337" s="9"/>
      <c r="BP337" s="9"/>
      <c r="BQ337" s="9"/>
      <c r="BR337" s="9"/>
      <c r="BS337" s="9"/>
    </row>
    <row r="338" spans="2:71" x14ac:dyDescent="0.35">
      <c r="B338" s="7"/>
      <c r="C338" s="9"/>
      <c r="D338" s="9"/>
      <c r="E338" s="9"/>
      <c r="G338" s="9"/>
      <c r="H338" s="9"/>
      <c r="L338" s="7"/>
      <c r="M338" s="7"/>
      <c r="N338" s="7"/>
      <c r="O338" s="7"/>
      <c r="P338" s="14"/>
      <c r="Q338" s="14"/>
      <c r="R338" s="9"/>
      <c r="S338" s="9"/>
      <c r="T338" s="9"/>
      <c r="U338" s="9"/>
      <c r="V338" s="9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9"/>
      <c r="BB338" s="9"/>
      <c r="BC338" s="9"/>
      <c r="BD338" s="9"/>
      <c r="BE338" s="9"/>
      <c r="BF338" s="9"/>
      <c r="BG338" s="9"/>
      <c r="BH338" s="7"/>
      <c r="BI338" s="9"/>
      <c r="BJ338" s="9"/>
      <c r="BK338" s="9"/>
      <c r="BL338" s="9"/>
      <c r="BM338" s="9"/>
      <c r="BN338" s="9"/>
      <c r="BO338" s="9"/>
      <c r="BP338" s="9"/>
      <c r="BQ338" s="9"/>
      <c r="BR338" s="9"/>
      <c r="BS338" s="9"/>
    </row>
    <row r="339" spans="2:71" x14ac:dyDescent="0.35">
      <c r="B339" s="7"/>
      <c r="C339" s="9"/>
      <c r="D339" s="9"/>
      <c r="E339" s="9"/>
      <c r="G339" s="9"/>
      <c r="H339" s="9"/>
      <c r="L339" s="7"/>
      <c r="M339" s="7"/>
      <c r="N339" s="7"/>
      <c r="O339" s="7"/>
      <c r="P339" s="14"/>
      <c r="Q339" s="14"/>
      <c r="R339" s="9"/>
      <c r="S339" s="9"/>
      <c r="T339" s="9"/>
      <c r="U339" s="9"/>
      <c r="V339" s="9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9"/>
      <c r="BB339" s="9"/>
      <c r="BC339" s="9"/>
      <c r="BD339" s="9"/>
      <c r="BE339" s="9"/>
      <c r="BF339" s="9"/>
      <c r="BG339" s="9"/>
      <c r="BH339" s="7"/>
      <c r="BI339" s="9"/>
      <c r="BJ339" s="9"/>
      <c r="BK339" s="9"/>
      <c r="BL339" s="9"/>
      <c r="BM339" s="9"/>
      <c r="BN339" s="9"/>
      <c r="BO339" s="9"/>
      <c r="BP339" s="9"/>
      <c r="BQ339" s="9"/>
      <c r="BR339" s="9"/>
      <c r="BS339" s="9"/>
    </row>
    <row r="340" spans="2:71" x14ac:dyDescent="0.35">
      <c r="B340" s="7"/>
      <c r="C340" s="9"/>
      <c r="D340" s="9"/>
      <c r="E340" s="9"/>
      <c r="G340" s="9"/>
      <c r="H340" s="9"/>
      <c r="L340" s="7"/>
      <c r="M340" s="7"/>
      <c r="N340" s="7"/>
      <c r="O340" s="7"/>
      <c r="P340" s="14"/>
      <c r="Q340" s="14"/>
      <c r="R340" s="9"/>
      <c r="S340" s="9"/>
      <c r="T340" s="9"/>
      <c r="U340" s="9"/>
      <c r="V340" s="9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9"/>
      <c r="BB340" s="9"/>
      <c r="BC340" s="9"/>
      <c r="BD340" s="9"/>
      <c r="BE340" s="9"/>
      <c r="BF340" s="9"/>
      <c r="BG340" s="9"/>
      <c r="BH340" s="7"/>
      <c r="BI340" s="9"/>
      <c r="BJ340" s="9"/>
      <c r="BK340" s="9"/>
      <c r="BL340" s="9"/>
      <c r="BM340" s="9"/>
      <c r="BN340" s="9"/>
      <c r="BO340" s="9"/>
      <c r="BP340" s="9"/>
      <c r="BQ340" s="9"/>
      <c r="BR340" s="9"/>
      <c r="BS340" s="9"/>
    </row>
    <row r="341" spans="2:71" x14ac:dyDescent="0.35">
      <c r="B341" s="7"/>
      <c r="C341" s="9"/>
      <c r="D341" s="9"/>
      <c r="E341" s="9"/>
      <c r="G341" s="9"/>
      <c r="H341" s="9"/>
      <c r="L341" s="7"/>
      <c r="M341" s="7"/>
      <c r="N341" s="7"/>
      <c r="O341" s="7"/>
      <c r="P341" s="14"/>
      <c r="Q341" s="14"/>
      <c r="R341" s="9"/>
      <c r="S341" s="9"/>
      <c r="T341" s="9"/>
      <c r="U341" s="9"/>
      <c r="V341" s="9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9"/>
      <c r="BB341" s="9"/>
      <c r="BC341" s="9"/>
      <c r="BD341" s="9"/>
      <c r="BE341" s="9"/>
      <c r="BF341" s="9"/>
      <c r="BG341" s="9"/>
      <c r="BH341" s="7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</row>
    <row r="342" spans="2:71" x14ac:dyDescent="0.35">
      <c r="B342" s="7"/>
      <c r="C342" s="9"/>
      <c r="D342" s="9"/>
      <c r="E342" s="9"/>
      <c r="G342" s="9"/>
      <c r="H342" s="9"/>
      <c r="L342" s="7"/>
      <c r="M342" s="7"/>
      <c r="N342" s="7"/>
      <c r="O342" s="7"/>
      <c r="P342" s="14"/>
      <c r="Q342" s="14"/>
      <c r="R342" s="9"/>
      <c r="S342" s="9"/>
      <c r="T342" s="9"/>
      <c r="U342" s="9"/>
      <c r="V342" s="9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9"/>
      <c r="BB342" s="9"/>
      <c r="BC342" s="9"/>
      <c r="BD342" s="9"/>
      <c r="BE342" s="9"/>
      <c r="BF342" s="9"/>
      <c r="BG342" s="9"/>
      <c r="BH342" s="7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</row>
    <row r="343" spans="2:71" x14ac:dyDescent="0.35">
      <c r="B343" s="7"/>
      <c r="C343" s="9"/>
      <c r="D343" s="9"/>
      <c r="E343" s="9"/>
      <c r="G343" s="9"/>
      <c r="H343" s="9"/>
      <c r="L343" s="7"/>
      <c r="M343" s="7"/>
      <c r="N343" s="7"/>
      <c r="O343" s="7"/>
      <c r="P343" s="14"/>
      <c r="Q343" s="14"/>
      <c r="R343" s="9"/>
      <c r="S343" s="9"/>
      <c r="T343" s="9"/>
      <c r="U343" s="9"/>
      <c r="V343" s="9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9"/>
      <c r="BB343" s="9"/>
      <c r="BC343" s="9"/>
      <c r="BD343" s="9"/>
      <c r="BE343" s="9"/>
      <c r="BF343" s="9"/>
      <c r="BG343" s="9"/>
      <c r="BH343" s="7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</row>
    <row r="344" spans="2:71" x14ac:dyDescent="0.35">
      <c r="B344" s="7"/>
      <c r="C344" s="9"/>
      <c r="D344" s="9"/>
      <c r="E344" s="9"/>
      <c r="G344" s="9"/>
      <c r="H344" s="9"/>
      <c r="L344" s="7"/>
      <c r="M344" s="7"/>
      <c r="N344" s="7"/>
      <c r="O344" s="7"/>
      <c r="P344" s="14"/>
      <c r="Q344" s="14"/>
      <c r="R344" s="9"/>
      <c r="S344" s="9"/>
      <c r="T344" s="9"/>
      <c r="U344" s="9"/>
      <c r="V344" s="9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9"/>
      <c r="BB344" s="9"/>
      <c r="BC344" s="9"/>
      <c r="BD344" s="9"/>
      <c r="BE344" s="9"/>
      <c r="BF344" s="9"/>
      <c r="BG344" s="9"/>
      <c r="BH344" s="7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</row>
    <row r="345" spans="2:71" x14ac:dyDescent="0.35">
      <c r="B345" s="7"/>
      <c r="C345" s="9"/>
      <c r="D345" s="9"/>
      <c r="E345" s="9"/>
      <c r="G345" s="9"/>
      <c r="H345" s="9"/>
      <c r="L345" s="7"/>
      <c r="M345" s="7"/>
      <c r="N345" s="7"/>
      <c r="O345" s="7"/>
      <c r="P345" s="14"/>
      <c r="Q345" s="14"/>
      <c r="R345" s="9"/>
      <c r="S345" s="9"/>
      <c r="T345" s="9"/>
      <c r="U345" s="9"/>
      <c r="V345" s="9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9"/>
      <c r="BB345" s="9"/>
      <c r="BC345" s="9"/>
      <c r="BD345" s="9"/>
      <c r="BE345" s="9"/>
      <c r="BF345" s="9"/>
      <c r="BG345" s="9"/>
      <c r="BH345" s="7"/>
      <c r="BI345" s="9"/>
      <c r="BJ345" s="9"/>
      <c r="BK345" s="9"/>
      <c r="BL345" s="9"/>
      <c r="BM345" s="9"/>
      <c r="BN345" s="9"/>
      <c r="BO345" s="9"/>
      <c r="BP345" s="9"/>
      <c r="BQ345" s="9"/>
      <c r="BR345" s="9"/>
      <c r="BS345" s="9"/>
    </row>
    <row r="346" spans="2:71" x14ac:dyDescent="0.35">
      <c r="B346" s="7"/>
      <c r="C346" s="9"/>
      <c r="D346" s="9"/>
      <c r="E346" s="9"/>
      <c r="G346" s="9"/>
      <c r="H346" s="9"/>
      <c r="L346" s="7"/>
      <c r="M346" s="7"/>
      <c r="N346" s="7"/>
      <c r="O346" s="7"/>
      <c r="P346" s="14"/>
      <c r="Q346" s="14"/>
      <c r="R346" s="9"/>
      <c r="S346" s="9"/>
      <c r="T346" s="9"/>
      <c r="U346" s="9"/>
      <c r="V346" s="9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9"/>
      <c r="BB346" s="9"/>
      <c r="BC346" s="9"/>
      <c r="BD346" s="9"/>
      <c r="BE346" s="9"/>
      <c r="BF346" s="9"/>
      <c r="BG346" s="9"/>
      <c r="BH346" s="7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</row>
    <row r="347" spans="2:71" x14ac:dyDescent="0.35">
      <c r="B347" s="7"/>
      <c r="C347" s="9"/>
      <c r="D347" s="9"/>
      <c r="E347" s="9"/>
      <c r="G347" s="9"/>
      <c r="H347" s="9"/>
      <c r="L347" s="7"/>
      <c r="M347" s="7"/>
      <c r="N347" s="7"/>
      <c r="O347" s="7"/>
      <c r="P347" s="14"/>
      <c r="Q347" s="14"/>
      <c r="R347" s="9"/>
      <c r="S347" s="9"/>
      <c r="T347" s="9"/>
      <c r="U347" s="9"/>
      <c r="V347" s="9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9"/>
      <c r="BB347" s="9"/>
      <c r="BC347" s="9"/>
      <c r="BD347" s="9"/>
      <c r="BE347" s="9"/>
      <c r="BF347" s="9"/>
      <c r="BG347" s="9"/>
      <c r="BH347" s="7"/>
      <c r="BI347" s="9"/>
      <c r="BJ347" s="9"/>
      <c r="BK347" s="9"/>
      <c r="BL347" s="9"/>
      <c r="BM347" s="9"/>
      <c r="BN347" s="9"/>
      <c r="BO347" s="9"/>
      <c r="BP347" s="9"/>
      <c r="BQ347" s="9"/>
      <c r="BR347" s="9"/>
      <c r="BS347" s="9"/>
    </row>
    <row r="348" spans="2:71" x14ac:dyDescent="0.35">
      <c r="B348" s="7"/>
      <c r="C348" s="9"/>
      <c r="D348" s="9"/>
      <c r="E348" s="9"/>
      <c r="G348" s="9"/>
      <c r="H348" s="9"/>
      <c r="L348" s="7"/>
      <c r="M348" s="7"/>
      <c r="N348" s="7"/>
      <c r="O348" s="7"/>
      <c r="P348" s="14"/>
      <c r="Q348" s="14"/>
      <c r="R348" s="9"/>
      <c r="S348" s="9"/>
      <c r="T348" s="9"/>
      <c r="U348" s="9"/>
      <c r="V348" s="9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9"/>
      <c r="BB348" s="9"/>
      <c r="BC348" s="9"/>
      <c r="BD348" s="9"/>
      <c r="BE348" s="9"/>
      <c r="BF348" s="9"/>
      <c r="BG348" s="9"/>
      <c r="BH348" s="7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</row>
    <row r="349" spans="2:71" x14ac:dyDescent="0.35">
      <c r="B349" s="7"/>
      <c r="C349" s="9"/>
      <c r="D349" s="9"/>
      <c r="E349" s="9"/>
      <c r="G349" s="9"/>
      <c r="H349" s="9"/>
      <c r="L349" s="7"/>
      <c r="M349" s="7"/>
      <c r="N349" s="7"/>
      <c r="O349" s="7"/>
      <c r="P349" s="14"/>
      <c r="Q349" s="14"/>
      <c r="R349" s="9"/>
      <c r="S349" s="9"/>
      <c r="T349" s="9"/>
      <c r="U349" s="9"/>
      <c r="V349" s="9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9"/>
      <c r="BB349" s="9"/>
      <c r="BC349" s="9"/>
      <c r="BD349" s="9"/>
      <c r="BE349" s="9"/>
      <c r="BF349" s="9"/>
      <c r="BG349" s="9"/>
      <c r="BH349" s="7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</row>
    <row r="350" spans="2:71" x14ac:dyDescent="0.35">
      <c r="B350" s="7"/>
      <c r="C350" s="9"/>
      <c r="D350" s="9"/>
      <c r="E350" s="9"/>
      <c r="G350" s="9"/>
      <c r="H350" s="9"/>
      <c r="L350" s="7"/>
      <c r="M350" s="7"/>
      <c r="N350" s="7"/>
      <c r="O350" s="7"/>
      <c r="P350" s="14"/>
      <c r="Q350" s="14"/>
      <c r="R350" s="9"/>
      <c r="S350" s="9"/>
      <c r="T350" s="9"/>
      <c r="U350" s="9"/>
      <c r="V350" s="9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9"/>
      <c r="BB350" s="9"/>
      <c r="BC350" s="9"/>
      <c r="BD350" s="9"/>
      <c r="BE350" s="9"/>
      <c r="BF350" s="9"/>
      <c r="BG350" s="9"/>
      <c r="BH350" s="7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</row>
    <row r="351" spans="2:71" x14ac:dyDescent="0.35">
      <c r="B351" s="7"/>
      <c r="C351" s="9"/>
      <c r="D351" s="9"/>
      <c r="E351" s="9"/>
      <c r="G351" s="9"/>
      <c r="H351" s="9"/>
      <c r="L351" s="7"/>
      <c r="M351" s="7"/>
      <c r="N351" s="7"/>
      <c r="O351" s="7"/>
      <c r="P351" s="14"/>
      <c r="Q351" s="14"/>
      <c r="R351" s="9"/>
      <c r="S351" s="9"/>
      <c r="T351" s="9"/>
      <c r="U351" s="9"/>
      <c r="V351" s="9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9"/>
      <c r="BB351" s="9"/>
      <c r="BC351" s="9"/>
      <c r="BD351" s="9"/>
      <c r="BE351" s="9"/>
      <c r="BF351" s="9"/>
      <c r="BG351" s="9"/>
      <c r="BH351" s="7"/>
      <c r="BI351" s="9"/>
      <c r="BJ351" s="9"/>
      <c r="BK351" s="9"/>
      <c r="BL351" s="9"/>
      <c r="BM351" s="9"/>
      <c r="BN351" s="9"/>
      <c r="BO351" s="9"/>
      <c r="BP351" s="9"/>
      <c r="BQ351" s="9"/>
      <c r="BR351" s="9"/>
      <c r="BS351" s="9"/>
    </row>
    <row r="352" spans="2:71" x14ac:dyDescent="0.35">
      <c r="B352" s="7"/>
      <c r="C352" s="9"/>
      <c r="D352" s="9"/>
      <c r="E352" s="9"/>
      <c r="G352" s="9"/>
      <c r="H352" s="9"/>
      <c r="L352" s="7"/>
      <c r="M352" s="7"/>
      <c r="N352" s="7"/>
      <c r="O352" s="7"/>
      <c r="P352" s="14"/>
      <c r="Q352" s="14"/>
      <c r="R352" s="9"/>
      <c r="S352" s="9"/>
      <c r="T352" s="9"/>
      <c r="U352" s="9"/>
      <c r="V352" s="9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9"/>
      <c r="BB352" s="9"/>
      <c r="BC352" s="9"/>
      <c r="BD352" s="9"/>
      <c r="BE352" s="9"/>
      <c r="BF352" s="9"/>
      <c r="BG352" s="9"/>
      <c r="BH352" s="7"/>
      <c r="BI352" s="9"/>
      <c r="BJ352" s="9"/>
      <c r="BK352" s="9"/>
      <c r="BL352" s="9"/>
      <c r="BM352" s="9"/>
      <c r="BN352" s="9"/>
      <c r="BO352" s="9"/>
      <c r="BP352" s="9"/>
      <c r="BQ352" s="9"/>
      <c r="BR352" s="9"/>
      <c r="BS352" s="9"/>
    </row>
    <row r="353" spans="2:71" x14ac:dyDescent="0.35">
      <c r="B353" s="7"/>
      <c r="C353" s="9"/>
      <c r="D353" s="9"/>
      <c r="E353" s="9"/>
      <c r="G353" s="9"/>
      <c r="H353" s="9"/>
      <c r="L353" s="7"/>
      <c r="M353" s="7"/>
      <c r="N353" s="7"/>
      <c r="O353" s="7"/>
      <c r="P353" s="14"/>
      <c r="Q353" s="14"/>
      <c r="R353" s="9"/>
      <c r="S353" s="9"/>
      <c r="T353" s="9"/>
      <c r="U353" s="9"/>
      <c r="V353" s="9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9"/>
      <c r="BB353" s="9"/>
      <c r="BC353" s="9"/>
      <c r="BD353" s="9"/>
      <c r="BE353" s="9"/>
      <c r="BF353" s="9"/>
      <c r="BG353" s="9"/>
      <c r="BH353" s="7"/>
      <c r="BI353" s="9"/>
      <c r="BJ353" s="9"/>
      <c r="BK353" s="9"/>
      <c r="BL353" s="9"/>
      <c r="BM353" s="9"/>
      <c r="BN353" s="9"/>
      <c r="BO353" s="9"/>
      <c r="BP353" s="9"/>
      <c r="BQ353" s="9"/>
      <c r="BR353" s="9"/>
      <c r="BS353" s="9"/>
    </row>
    <row r="354" spans="2:71" x14ac:dyDescent="0.35">
      <c r="B354" s="7"/>
      <c r="C354" s="9"/>
      <c r="D354" s="9"/>
      <c r="E354" s="9"/>
      <c r="G354" s="9"/>
      <c r="H354" s="9"/>
      <c r="L354" s="7"/>
      <c r="M354" s="7"/>
      <c r="N354" s="7"/>
      <c r="O354" s="7"/>
      <c r="P354" s="14"/>
      <c r="Q354" s="14"/>
      <c r="R354" s="9"/>
      <c r="S354" s="9"/>
      <c r="T354" s="9"/>
      <c r="U354" s="9"/>
      <c r="V354" s="9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9"/>
      <c r="BB354" s="9"/>
      <c r="BC354" s="9"/>
      <c r="BD354" s="9"/>
      <c r="BE354" s="9"/>
      <c r="BF354" s="9"/>
      <c r="BG354" s="9"/>
      <c r="BH354" s="7"/>
      <c r="BI354" s="9"/>
      <c r="BJ354" s="9"/>
      <c r="BK354" s="9"/>
      <c r="BL354" s="9"/>
      <c r="BM354" s="9"/>
      <c r="BN354" s="9"/>
      <c r="BO354" s="9"/>
      <c r="BP354" s="9"/>
      <c r="BQ354" s="9"/>
      <c r="BR354" s="9"/>
      <c r="BS354" s="9"/>
    </row>
    <row r="355" spans="2:71" x14ac:dyDescent="0.35">
      <c r="B355" s="7"/>
      <c r="C355" s="9"/>
      <c r="D355" s="9"/>
      <c r="E355" s="9"/>
      <c r="G355" s="9"/>
      <c r="H355" s="9"/>
      <c r="L355" s="7"/>
      <c r="M355" s="7"/>
      <c r="N355" s="7"/>
      <c r="O355" s="7"/>
      <c r="P355" s="14"/>
      <c r="Q355" s="14"/>
      <c r="R355" s="9"/>
      <c r="S355" s="9"/>
      <c r="T355" s="9"/>
      <c r="U355" s="9"/>
      <c r="V355" s="9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9"/>
      <c r="BB355" s="9"/>
      <c r="BC355" s="9"/>
      <c r="BD355" s="9"/>
      <c r="BE355" s="9"/>
      <c r="BF355" s="9"/>
      <c r="BG355" s="9"/>
      <c r="BH355" s="7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</row>
    <row r="356" spans="2:71" x14ac:dyDescent="0.35">
      <c r="B356" s="7"/>
      <c r="C356" s="9"/>
      <c r="D356" s="9"/>
      <c r="E356" s="9"/>
      <c r="G356" s="9"/>
      <c r="H356" s="9"/>
      <c r="L356" s="7"/>
      <c r="M356" s="7"/>
      <c r="N356" s="7"/>
      <c r="O356" s="7"/>
      <c r="P356" s="14"/>
      <c r="Q356" s="14"/>
      <c r="R356" s="9"/>
      <c r="S356" s="9"/>
      <c r="T356" s="9"/>
      <c r="U356" s="9"/>
      <c r="V356" s="9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9"/>
      <c r="BB356" s="9"/>
      <c r="BC356" s="9"/>
      <c r="BD356" s="9"/>
      <c r="BE356" s="9"/>
      <c r="BF356" s="9"/>
      <c r="BG356" s="9"/>
      <c r="BH356" s="7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</row>
    <row r="357" spans="2:71" x14ac:dyDescent="0.35">
      <c r="B357" s="7"/>
      <c r="C357" s="9"/>
      <c r="D357" s="9"/>
      <c r="E357" s="9"/>
      <c r="G357" s="9"/>
      <c r="H357" s="9"/>
      <c r="L357" s="7"/>
      <c r="M357" s="7"/>
      <c r="N357" s="7"/>
      <c r="O357" s="7"/>
      <c r="P357" s="14"/>
      <c r="Q357" s="14"/>
      <c r="R357" s="9"/>
      <c r="S357" s="9"/>
      <c r="T357" s="9"/>
      <c r="U357" s="9"/>
      <c r="V357" s="9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9"/>
      <c r="BB357" s="9"/>
      <c r="BC357" s="9"/>
      <c r="BD357" s="9"/>
      <c r="BE357" s="9"/>
      <c r="BF357" s="9"/>
      <c r="BG357" s="9"/>
      <c r="BH357" s="7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</row>
    <row r="358" spans="2:71" x14ac:dyDescent="0.35">
      <c r="B358" s="7"/>
      <c r="C358" s="9"/>
      <c r="D358" s="9"/>
      <c r="E358" s="9"/>
      <c r="G358" s="9"/>
      <c r="H358" s="9"/>
      <c r="L358" s="7"/>
      <c r="M358" s="7"/>
      <c r="N358" s="7"/>
      <c r="O358" s="7"/>
      <c r="P358" s="14"/>
      <c r="Q358" s="14"/>
      <c r="R358" s="9"/>
      <c r="S358" s="9"/>
      <c r="T358" s="9"/>
      <c r="U358" s="9"/>
      <c r="V358" s="9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9"/>
      <c r="BB358" s="9"/>
      <c r="BC358" s="9"/>
      <c r="BD358" s="9"/>
      <c r="BE358" s="9"/>
      <c r="BF358" s="9"/>
      <c r="BG358" s="9"/>
      <c r="BH358" s="7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</row>
    <row r="359" spans="2:71" x14ac:dyDescent="0.35">
      <c r="B359" s="7"/>
      <c r="C359" s="9"/>
      <c r="D359" s="9"/>
      <c r="E359" s="9"/>
      <c r="G359" s="9"/>
      <c r="H359" s="9"/>
      <c r="L359" s="7"/>
      <c r="M359" s="7"/>
      <c r="N359" s="7"/>
      <c r="O359" s="7"/>
      <c r="P359" s="14"/>
      <c r="Q359" s="14"/>
      <c r="R359" s="9"/>
      <c r="S359" s="9"/>
      <c r="T359" s="9"/>
      <c r="U359" s="9"/>
      <c r="V359" s="9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9"/>
      <c r="BB359" s="9"/>
      <c r="BC359" s="9"/>
      <c r="BD359" s="9"/>
      <c r="BE359" s="9"/>
      <c r="BF359" s="9"/>
      <c r="BG359" s="9"/>
      <c r="BH359" s="7"/>
      <c r="BI359" s="9"/>
      <c r="BJ359" s="9"/>
      <c r="BK359" s="9"/>
      <c r="BL359" s="9"/>
      <c r="BM359" s="9"/>
      <c r="BN359" s="9"/>
      <c r="BO359" s="9"/>
      <c r="BP359" s="9"/>
      <c r="BQ359" s="9"/>
      <c r="BR359" s="9"/>
      <c r="BS359" s="9"/>
    </row>
    <row r="360" spans="2:71" x14ac:dyDescent="0.35">
      <c r="B360" s="7"/>
      <c r="C360" s="9"/>
      <c r="D360" s="9"/>
      <c r="E360" s="9"/>
      <c r="G360" s="9"/>
      <c r="H360" s="9"/>
      <c r="L360" s="7"/>
      <c r="M360" s="7"/>
      <c r="N360" s="7"/>
      <c r="O360" s="7"/>
      <c r="P360" s="14"/>
      <c r="Q360" s="14"/>
      <c r="R360" s="9"/>
      <c r="S360" s="9"/>
      <c r="T360" s="9"/>
      <c r="U360" s="9"/>
      <c r="V360" s="9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9"/>
      <c r="BB360" s="9"/>
      <c r="BC360" s="9"/>
      <c r="BD360" s="9"/>
      <c r="BE360" s="9"/>
      <c r="BF360" s="9"/>
      <c r="BG360" s="9"/>
      <c r="BH360" s="7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</row>
    <row r="361" spans="2:71" x14ac:dyDescent="0.35">
      <c r="B361" s="7"/>
      <c r="C361" s="9"/>
      <c r="D361" s="9"/>
      <c r="E361" s="9"/>
      <c r="G361" s="9"/>
      <c r="H361" s="9"/>
      <c r="L361" s="7"/>
      <c r="M361" s="7"/>
      <c r="N361" s="7"/>
      <c r="O361" s="7"/>
      <c r="P361" s="14"/>
      <c r="Q361" s="14"/>
      <c r="R361" s="9"/>
      <c r="S361" s="9"/>
      <c r="T361" s="9"/>
      <c r="U361" s="9"/>
      <c r="V361" s="9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9"/>
      <c r="BB361" s="9"/>
      <c r="BC361" s="9"/>
      <c r="BD361" s="9"/>
      <c r="BE361" s="9"/>
      <c r="BF361" s="9"/>
      <c r="BG361" s="9"/>
      <c r="BH361" s="7"/>
      <c r="BI361" s="9"/>
      <c r="BJ361" s="9"/>
      <c r="BK361" s="9"/>
      <c r="BL361" s="9"/>
      <c r="BM361" s="9"/>
      <c r="BN361" s="9"/>
      <c r="BO361" s="9"/>
      <c r="BP361" s="9"/>
      <c r="BQ361" s="9"/>
      <c r="BR361" s="9"/>
      <c r="BS361" s="9"/>
    </row>
    <row r="362" spans="2:71" x14ac:dyDescent="0.35">
      <c r="B362" s="7"/>
      <c r="C362" s="9"/>
      <c r="D362" s="9"/>
      <c r="E362" s="9"/>
      <c r="G362" s="9"/>
      <c r="H362" s="9"/>
      <c r="L362" s="7"/>
      <c r="M362" s="7"/>
      <c r="N362" s="7"/>
      <c r="O362" s="7"/>
      <c r="P362" s="14"/>
      <c r="Q362" s="14"/>
      <c r="R362" s="9"/>
      <c r="S362" s="9"/>
      <c r="T362" s="9"/>
      <c r="U362" s="9"/>
      <c r="V362" s="9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9"/>
      <c r="BB362" s="9"/>
      <c r="BC362" s="9"/>
      <c r="BD362" s="9"/>
      <c r="BE362" s="9"/>
      <c r="BF362" s="9"/>
      <c r="BG362" s="9"/>
      <c r="BH362" s="7"/>
      <c r="BI362" s="9"/>
      <c r="BJ362" s="9"/>
      <c r="BK362" s="9"/>
      <c r="BL362" s="9"/>
      <c r="BM362" s="9"/>
      <c r="BN362" s="9"/>
      <c r="BO362" s="9"/>
      <c r="BP362" s="9"/>
      <c r="BQ362" s="9"/>
      <c r="BR362" s="9"/>
      <c r="BS362" s="9"/>
    </row>
    <row r="363" spans="2:71" x14ac:dyDescent="0.35">
      <c r="B363" s="7"/>
      <c r="C363" s="9"/>
      <c r="D363" s="9"/>
      <c r="E363" s="9"/>
      <c r="G363" s="9"/>
      <c r="H363" s="9"/>
      <c r="L363" s="7"/>
      <c r="M363" s="7"/>
      <c r="N363" s="7"/>
      <c r="O363" s="7"/>
      <c r="P363" s="14"/>
      <c r="Q363" s="14"/>
      <c r="R363" s="9"/>
      <c r="S363" s="9"/>
      <c r="T363" s="9"/>
      <c r="U363" s="9"/>
      <c r="V363" s="9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9"/>
      <c r="BB363" s="9"/>
      <c r="BC363" s="9"/>
      <c r="BD363" s="9"/>
      <c r="BE363" s="9"/>
      <c r="BF363" s="9"/>
      <c r="BG363" s="9"/>
      <c r="BH363" s="7"/>
      <c r="BI363" s="9"/>
      <c r="BJ363" s="9"/>
      <c r="BK363" s="9"/>
      <c r="BL363" s="9"/>
      <c r="BM363" s="9"/>
      <c r="BN363" s="9"/>
      <c r="BO363" s="9"/>
      <c r="BP363" s="9"/>
      <c r="BQ363" s="9"/>
      <c r="BR363" s="9"/>
      <c r="BS363" s="9"/>
    </row>
    <row r="364" spans="2:71" x14ac:dyDescent="0.35">
      <c r="B364" s="7"/>
      <c r="C364" s="9"/>
      <c r="D364" s="9"/>
      <c r="E364" s="9"/>
      <c r="G364" s="9"/>
      <c r="H364" s="9"/>
      <c r="L364" s="7"/>
      <c r="M364" s="7"/>
      <c r="N364" s="7"/>
      <c r="O364" s="7"/>
      <c r="P364" s="14"/>
      <c r="Q364" s="14"/>
      <c r="R364" s="9"/>
      <c r="S364" s="9"/>
      <c r="T364" s="9"/>
      <c r="U364" s="9"/>
      <c r="V364" s="9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9"/>
      <c r="BB364" s="9"/>
      <c r="BC364" s="9"/>
      <c r="BD364" s="9"/>
      <c r="BE364" s="9"/>
      <c r="BF364" s="9"/>
      <c r="BG364" s="9"/>
      <c r="BH364" s="7"/>
      <c r="BI364" s="9"/>
      <c r="BJ364" s="9"/>
      <c r="BK364" s="9"/>
      <c r="BL364" s="9"/>
      <c r="BM364" s="9"/>
      <c r="BN364" s="9"/>
      <c r="BO364" s="9"/>
      <c r="BP364" s="9"/>
      <c r="BQ364" s="9"/>
      <c r="BR364" s="9"/>
      <c r="BS364" s="9"/>
    </row>
    <row r="365" spans="2:71" x14ac:dyDescent="0.35">
      <c r="B365" s="7"/>
      <c r="C365" s="9"/>
      <c r="D365" s="9"/>
      <c r="E365" s="9"/>
      <c r="G365" s="9"/>
      <c r="H365" s="9"/>
      <c r="L365" s="7"/>
      <c r="M365" s="7"/>
      <c r="N365" s="7"/>
      <c r="O365" s="7"/>
      <c r="P365" s="14"/>
      <c r="Q365" s="14"/>
      <c r="R365" s="9"/>
      <c r="S365" s="9"/>
      <c r="T365" s="9"/>
      <c r="U365" s="9"/>
      <c r="V365" s="9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9"/>
      <c r="BB365" s="9"/>
      <c r="BC365" s="9"/>
      <c r="BD365" s="9"/>
      <c r="BE365" s="9"/>
      <c r="BF365" s="9"/>
      <c r="BG365" s="9"/>
      <c r="BH365" s="7"/>
      <c r="BI365" s="9"/>
      <c r="BJ365" s="9"/>
      <c r="BK365" s="9"/>
      <c r="BL365" s="9"/>
      <c r="BM365" s="9"/>
      <c r="BN365" s="9"/>
      <c r="BO365" s="9"/>
      <c r="BP365" s="9"/>
      <c r="BQ365" s="9"/>
      <c r="BR365" s="9"/>
      <c r="BS365" s="9"/>
    </row>
    <row r="366" spans="2:71" x14ac:dyDescent="0.35">
      <c r="B366" s="7"/>
      <c r="C366" s="9"/>
      <c r="D366" s="9"/>
      <c r="E366" s="9"/>
      <c r="G366" s="9"/>
      <c r="H366" s="9"/>
      <c r="L366" s="7"/>
      <c r="M366" s="7"/>
      <c r="N366" s="7"/>
      <c r="O366" s="7"/>
      <c r="P366" s="14"/>
      <c r="Q366" s="14"/>
      <c r="R366" s="9"/>
      <c r="S366" s="9"/>
      <c r="T366" s="9"/>
      <c r="U366" s="9"/>
      <c r="V366" s="9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9"/>
      <c r="BB366" s="9"/>
      <c r="BC366" s="9"/>
      <c r="BD366" s="9"/>
      <c r="BE366" s="9"/>
      <c r="BF366" s="9"/>
      <c r="BG366" s="9"/>
      <c r="BH366" s="7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</row>
    <row r="367" spans="2:71" x14ac:dyDescent="0.35">
      <c r="B367" s="7"/>
      <c r="C367" s="9"/>
      <c r="D367" s="9"/>
      <c r="E367" s="9"/>
      <c r="G367" s="9"/>
      <c r="H367" s="9"/>
      <c r="L367" s="7"/>
      <c r="M367" s="7"/>
      <c r="N367" s="7"/>
      <c r="O367" s="7"/>
      <c r="P367" s="14"/>
      <c r="Q367" s="14"/>
      <c r="R367" s="9"/>
      <c r="S367" s="9"/>
      <c r="T367" s="9"/>
      <c r="U367" s="9"/>
      <c r="V367" s="9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9"/>
      <c r="BB367" s="9"/>
      <c r="BC367" s="9"/>
      <c r="BD367" s="9"/>
      <c r="BE367" s="9"/>
      <c r="BF367" s="9"/>
      <c r="BG367" s="9"/>
      <c r="BH367" s="7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</row>
    <row r="368" spans="2:71" x14ac:dyDescent="0.35">
      <c r="B368" s="7"/>
      <c r="C368" s="9"/>
      <c r="D368" s="9"/>
      <c r="E368" s="9"/>
      <c r="G368" s="9"/>
      <c r="H368" s="9"/>
      <c r="L368" s="7"/>
      <c r="M368" s="7"/>
      <c r="N368" s="7"/>
      <c r="O368" s="7"/>
      <c r="P368" s="14"/>
      <c r="Q368" s="14"/>
      <c r="R368" s="9"/>
      <c r="S368" s="9"/>
      <c r="T368" s="9"/>
      <c r="U368" s="9"/>
      <c r="V368" s="9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9"/>
      <c r="BB368" s="9"/>
      <c r="BC368" s="9"/>
      <c r="BD368" s="9"/>
      <c r="BE368" s="9"/>
      <c r="BF368" s="9"/>
      <c r="BG368" s="9"/>
      <c r="BH368" s="7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</row>
    <row r="369" spans="2:71" x14ac:dyDescent="0.35">
      <c r="B369" s="7"/>
      <c r="C369" s="9"/>
      <c r="D369" s="9"/>
      <c r="E369" s="9"/>
      <c r="G369" s="9"/>
      <c r="H369" s="9"/>
      <c r="L369" s="7"/>
      <c r="M369" s="7"/>
      <c r="N369" s="7"/>
      <c r="O369" s="7"/>
      <c r="P369" s="14"/>
      <c r="Q369" s="14"/>
      <c r="R369" s="9"/>
      <c r="S369" s="9"/>
      <c r="T369" s="9"/>
      <c r="U369" s="9"/>
      <c r="V369" s="9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9"/>
      <c r="BB369" s="9"/>
      <c r="BC369" s="9"/>
      <c r="BD369" s="9"/>
      <c r="BE369" s="9"/>
      <c r="BF369" s="9"/>
      <c r="BG369" s="9"/>
      <c r="BH369" s="7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</row>
    <row r="370" spans="2:71" x14ac:dyDescent="0.35">
      <c r="B370" s="7"/>
      <c r="C370" s="9"/>
      <c r="D370" s="9"/>
      <c r="E370" s="9"/>
      <c r="G370" s="9"/>
      <c r="H370" s="9"/>
      <c r="L370" s="7"/>
      <c r="M370" s="7"/>
      <c r="N370" s="7"/>
      <c r="O370" s="7"/>
      <c r="P370" s="14"/>
      <c r="Q370" s="14"/>
      <c r="R370" s="9"/>
      <c r="S370" s="9"/>
      <c r="T370" s="9"/>
      <c r="U370" s="9"/>
      <c r="V370" s="9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9"/>
      <c r="BB370" s="9"/>
      <c r="BC370" s="9"/>
      <c r="BD370" s="9"/>
      <c r="BE370" s="9"/>
      <c r="BF370" s="9"/>
      <c r="BG370" s="9"/>
      <c r="BH370" s="7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</row>
    <row r="371" spans="2:71" x14ac:dyDescent="0.35">
      <c r="B371" s="7"/>
      <c r="C371" s="9"/>
      <c r="D371" s="9"/>
      <c r="E371" s="9"/>
      <c r="G371" s="9"/>
      <c r="H371" s="9"/>
      <c r="L371" s="7"/>
      <c r="M371" s="7"/>
      <c r="N371" s="7"/>
      <c r="O371" s="7"/>
      <c r="P371" s="14"/>
      <c r="Q371" s="14"/>
      <c r="R371" s="9"/>
      <c r="S371" s="9"/>
      <c r="T371" s="9"/>
      <c r="U371" s="9"/>
      <c r="V371" s="9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9"/>
      <c r="BB371" s="9"/>
      <c r="BC371" s="9"/>
      <c r="BD371" s="9"/>
      <c r="BE371" s="9"/>
      <c r="BF371" s="9"/>
      <c r="BG371" s="9"/>
      <c r="BH371" s="7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</row>
    <row r="372" spans="2:71" x14ac:dyDescent="0.35">
      <c r="B372" s="7"/>
      <c r="C372" s="9"/>
      <c r="D372" s="9"/>
      <c r="E372" s="9"/>
      <c r="G372" s="9"/>
      <c r="H372" s="9"/>
      <c r="L372" s="7"/>
      <c r="M372" s="7"/>
      <c r="N372" s="7"/>
      <c r="O372" s="7"/>
      <c r="P372" s="14"/>
      <c r="Q372" s="14"/>
      <c r="R372" s="9"/>
      <c r="S372" s="9"/>
      <c r="T372" s="9"/>
      <c r="U372" s="9"/>
      <c r="V372" s="9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9"/>
      <c r="BB372" s="9"/>
      <c r="BC372" s="9"/>
      <c r="BD372" s="9"/>
      <c r="BE372" s="9"/>
      <c r="BF372" s="9"/>
      <c r="BG372" s="9"/>
      <c r="BH372" s="7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</row>
    <row r="373" spans="2:71" x14ac:dyDescent="0.35">
      <c r="B373" s="7"/>
      <c r="C373" s="9"/>
      <c r="D373" s="9"/>
      <c r="E373" s="9"/>
      <c r="G373" s="9"/>
      <c r="H373" s="9"/>
      <c r="L373" s="7"/>
      <c r="M373" s="7"/>
      <c r="N373" s="7"/>
      <c r="O373" s="7"/>
      <c r="P373" s="14"/>
      <c r="Q373" s="14"/>
      <c r="R373" s="9"/>
      <c r="S373" s="9"/>
      <c r="T373" s="9"/>
      <c r="U373" s="9"/>
      <c r="V373" s="9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9"/>
      <c r="BB373" s="9"/>
      <c r="BC373" s="9"/>
      <c r="BD373" s="9"/>
      <c r="BE373" s="9"/>
      <c r="BF373" s="9"/>
      <c r="BG373" s="9"/>
      <c r="BH373" s="7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</row>
    <row r="374" spans="2:71" x14ac:dyDescent="0.35">
      <c r="B374" s="7"/>
      <c r="C374" s="9"/>
      <c r="D374" s="9"/>
      <c r="E374" s="9"/>
      <c r="G374" s="9"/>
      <c r="H374" s="9"/>
      <c r="L374" s="7"/>
      <c r="M374" s="7"/>
      <c r="N374" s="7"/>
      <c r="O374" s="7"/>
      <c r="P374" s="14"/>
      <c r="Q374" s="14"/>
      <c r="R374" s="9"/>
      <c r="S374" s="9"/>
      <c r="T374" s="9"/>
      <c r="U374" s="9"/>
      <c r="V374" s="9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9"/>
      <c r="BB374" s="9"/>
      <c r="BC374" s="9"/>
      <c r="BD374" s="9"/>
      <c r="BE374" s="9"/>
      <c r="BF374" s="9"/>
      <c r="BG374" s="9"/>
      <c r="BH374" s="7"/>
      <c r="BI374" s="9"/>
      <c r="BJ374" s="9"/>
      <c r="BK374" s="9"/>
      <c r="BL374" s="9"/>
      <c r="BM374" s="9"/>
      <c r="BN374" s="9"/>
      <c r="BO374" s="9"/>
      <c r="BP374" s="9"/>
      <c r="BQ374" s="9"/>
      <c r="BR374" s="9"/>
      <c r="BS374" s="9"/>
    </row>
    <row r="375" spans="2:71" x14ac:dyDescent="0.35">
      <c r="B375" s="7"/>
      <c r="C375" s="9"/>
      <c r="D375" s="9"/>
      <c r="E375" s="9"/>
      <c r="G375" s="9"/>
      <c r="H375" s="9"/>
      <c r="L375" s="7"/>
      <c r="M375" s="7"/>
      <c r="N375" s="7"/>
      <c r="O375" s="7"/>
      <c r="P375" s="14"/>
      <c r="Q375" s="14"/>
      <c r="R375" s="9"/>
      <c r="S375" s="9"/>
      <c r="T375" s="9"/>
      <c r="U375" s="9"/>
      <c r="V375" s="9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9"/>
      <c r="BB375" s="9"/>
      <c r="BC375" s="9"/>
      <c r="BD375" s="9"/>
      <c r="BE375" s="9"/>
      <c r="BF375" s="9"/>
      <c r="BG375" s="9"/>
      <c r="BH375" s="7"/>
      <c r="BI375" s="9"/>
      <c r="BJ375" s="9"/>
      <c r="BK375" s="9"/>
      <c r="BL375" s="9"/>
      <c r="BM375" s="9"/>
      <c r="BN375" s="9"/>
      <c r="BO375" s="9"/>
      <c r="BP375" s="9"/>
      <c r="BQ375" s="9"/>
      <c r="BR375" s="9"/>
      <c r="BS375" s="9"/>
    </row>
    <row r="376" spans="2:71" x14ac:dyDescent="0.35">
      <c r="B376" s="7"/>
      <c r="C376" s="9"/>
      <c r="D376" s="9"/>
      <c r="E376" s="9"/>
      <c r="G376" s="9"/>
      <c r="H376" s="9"/>
      <c r="L376" s="7"/>
      <c r="M376" s="7"/>
      <c r="N376" s="7"/>
      <c r="O376" s="7"/>
      <c r="P376" s="14"/>
      <c r="Q376" s="14"/>
      <c r="R376" s="9"/>
      <c r="S376" s="9"/>
      <c r="T376" s="9"/>
      <c r="U376" s="9"/>
      <c r="V376" s="9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9"/>
      <c r="BB376" s="9"/>
      <c r="BC376" s="9"/>
      <c r="BD376" s="9"/>
      <c r="BE376" s="9"/>
      <c r="BF376" s="9"/>
      <c r="BG376" s="9"/>
      <c r="BH376" s="7"/>
      <c r="BI376" s="9"/>
      <c r="BJ376" s="9"/>
      <c r="BK376" s="9"/>
      <c r="BL376" s="9"/>
      <c r="BM376" s="9"/>
      <c r="BN376" s="9"/>
      <c r="BO376" s="9"/>
      <c r="BP376" s="9"/>
      <c r="BQ376" s="9"/>
      <c r="BR376" s="9"/>
      <c r="BS376" s="9"/>
    </row>
    <row r="377" spans="2:71" x14ac:dyDescent="0.35">
      <c r="B377" s="7"/>
      <c r="C377" s="9"/>
      <c r="D377" s="9"/>
      <c r="E377" s="9"/>
      <c r="G377" s="9"/>
      <c r="H377" s="9"/>
      <c r="L377" s="7"/>
      <c r="M377" s="7"/>
      <c r="N377" s="7"/>
      <c r="O377" s="7"/>
      <c r="P377" s="14"/>
      <c r="Q377" s="14"/>
      <c r="R377" s="9"/>
      <c r="S377" s="9"/>
      <c r="T377" s="9"/>
      <c r="U377" s="9"/>
      <c r="V377" s="9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9"/>
      <c r="BB377" s="9"/>
      <c r="BC377" s="9"/>
      <c r="BD377" s="9"/>
      <c r="BE377" s="9"/>
      <c r="BF377" s="9"/>
      <c r="BG377" s="9"/>
      <c r="BH377" s="7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</row>
    <row r="378" spans="2:71" x14ac:dyDescent="0.35">
      <c r="B378" s="7"/>
      <c r="C378" s="9"/>
      <c r="D378" s="9"/>
      <c r="E378" s="9"/>
      <c r="G378" s="9"/>
      <c r="H378" s="9"/>
      <c r="L378" s="7"/>
      <c r="M378" s="7"/>
      <c r="N378" s="7"/>
      <c r="O378" s="7"/>
      <c r="P378" s="14"/>
      <c r="Q378" s="14"/>
      <c r="R378" s="9"/>
      <c r="S378" s="9"/>
      <c r="T378" s="9"/>
      <c r="U378" s="9"/>
      <c r="V378" s="9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9"/>
      <c r="BB378" s="9"/>
      <c r="BC378" s="9"/>
      <c r="BD378" s="9"/>
      <c r="BE378" s="9"/>
      <c r="BF378" s="9"/>
      <c r="BG378" s="9"/>
      <c r="BH378" s="7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</row>
    <row r="379" spans="2:71" x14ac:dyDescent="0.35">
      <c r="B379" s="7"/>
      <c r="C379" s="9"/>
      <c r="D379" s="9"/>
      <c r="E379" s="9"/>
      <c r="G379" s="9"/>
      <c r="H379" s="9"/>
      <c r="L379" s="7"/>
      <c r="M379" s="7"/>
      <c r="N379" s="7"/>
      <c r="O379" s="7"/>
      <c r="P379" s="14"/>
      <c r="Q379" s="14"/>
      <c r="R379" s="9"/>
      <c r="S379" s="9"/>
      <c r="T379" s="9"/>
      <c r="U379" s="9"/>
      <c r="V379" s="9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9"/>
      <c r="BB379" s="9"/>
      <c r="BC379" s="9"/>
      <c r="BD379" s="9"/>
      <c r="BE379" s="9"/>
      <c r="BF379" s="9"/>
      <c r="BG379" s="9"/>
      <c r="BH379" s="7"/>
      <c r="BI379" s="9"/>
      <c r="BJ379" s="9"/>
      <c r="BK379" s="9"/>
      <c r="BL379" s="9"/>
      <c r="BM379" s="9"/>
      <c r="BN379" s="9"/>
      <c r="BO379" s="9"/>
      <c r="BP379" s="9"/>
      <c r="BQ379" s="9"/>
      <c r="BR379" s="9"/>
      <c r="BS379" s="9"/>
    </row>
    <row r="380" spans="2:71" x14ac:dyDescent="0.35">
      <c r="B380" s="7"/>
      <c r="C380" s="9"/>
      <c r="D380" s="9"/>
      <c r="E380" s="9"/>
      <c r="G380" s="9"/>
      <c r="H380" s="9"/>
      <c r="L380" s="7"/>
      <c r="M380" s="7"/>
      <c r="N380" s="7"/>
      <c r="O380" s="7"/>
      <c r="P380" s="14"/>
      <c r="Q380" s="14"/>
      <c r="R380" s="9"/>
      <c r="S380" s="9"/>
      <c r="T380" s="9"/>
      <c r="U380" s="9"/>
      <c r="V380" s="9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9"/>
      <c r="BB380" s="9"/>
      <c r="BC380" s="9"/>
      <c r="BD380" s="9"/>
      <c r="BE380" s="9"/>
      <c r="BF380" s="9"/>
      <c r="BG380" s="9"/>
      <c r="BH380" s="7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</row>
    <row r="381" spans="2:71" x14ac:dyDescent="0.35">
      <c r="B381" s="7"/>
      <c r="C381" s="9"/>
      <c r="D381" s="9"/>
      <c r="E381" s="9"/>
      <c r="G381" s="9"/>
      <c r="H381" s="9"/>
      <c r="L381" s="7"/>
      <c r="M381" s="7"/>
      <c r="N381" s="7"/>
      <c r="O381" s="7"/>
      <c r="P381" s="14"/>
      <c r="Q381" s="14"/>
      <c r="R381" s="9"/>
      <c r="S381" s="9"/>
      <c r="T381" s="9"/>
      <c r="U381" s="9"/>
      <c r="V381" s="9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9"/>
      <c r="BB381" s="9"/>
      <c r="BC381" s="9"/>
      <c r="BD381" s="9"/>
      <c r="BE381" s="9"/>
      <c r="BF381" s="9"/>
      <c r="BG381" s="9"/>
      <c r="BH381" s="7"/>
      <c r="BI381" s="9"/>
      <c r="BJ381" s="9"/>
      <c r="BK381" s="9"/>
      <c r="BL381" s="9"/>
      <c r="BM381" s="9"/>
      <c r="BN381" s="9"/>
      <c r="BO381" s="9"/>
      <c r="BP381" s="9"/>
      <c r="BQ381" s="9"/>
      <c r="BR381" s="9"/>
      <c r="BS381" s="9"/>
    </row>
    <row r="382" spans="2:71" x14ac:dyDescent="0.35">
      <c r="B382" s="7"/>
      <c r="C382" s="9"/>
      <c r="D382" s="9"/>
      <c r="E382" s="9"/>
      <c r="G382" s="9"/>
      <c r="H382" s="9"/>
      <c r="L382" s="7"/>
      <c r="M382" s="7"/>
      <c r="N382" s="7"/>
      <c r="O382" s="7"/>
      <c r="P382" s="14"/>
      <c r="Q382" s="14"/>
      <c r="R382" s="9"/>
      <c r="S382" s="9"/>
      <c r="T382" s="9"/>
      <c r="U382" s="9"/>
      <c r="V382" s="9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9"/>
      <c r="BB382" s="9"/>
      <c r="BC382" s="9"/>
      <c r="BD382" s="9"/>
      <c r="BE382" s="9"/>
      <c r="BF382" s="9"/>
      <c r="BG382" s="9"/>
      <c r="BH382" s="7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</row>
    <row r="383" spans="2:71" x14ac:dyDescent="0.35">
      <c r="B383" s="7"/>
      <c r="C383" s="9"/>
      <c r="D383" s="9"/>
      <c r="E383" s="9"/>
      <c r="G383" s="9"/>
      <c r="H383" s="9"/>
      <c r="L383" s="7"/>
      <c r="M383" s="7"/>
      <c r="N383" s="7"/>
      <c r="O383" s="7"/>
      <c r="P383" s="14"/>
      <c r="Q383" s="14"/>
      <c r="R383" s="9"/>
      <c r="S383" s="9"/>
      <c r="T383" s="9"/>
      <c r="U383" s="9"/>
      <c r="V383" s="9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9"/>
      <c r="BB383" s="9"/>
      <c r="BC383" s="9"/>
      <c r="BD383" s="9"/>
      <c r="BE383" s="9"/>
      <c r="BF383" s="9"/>
      <c r="BG383" s="9"/>
      <c r="BH383" s="7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</row>
    <row r="384" spans="2:71" x14ac:dyDescent="0.35">
      <c r="B384" s="7"/>
      <c r="C384" s="9"/>
      <c r="D384" s="9"/>
      <c r="E384" s="9"/>
      <c r="G384" s="9"/>
      <c r="H384" s="9"/>
      <c r="L384" s="7"/>
      <c r="M384" s="7"/>
      <c r="N384" s="7"/>
      <c r="O384" s="7"/>
      <c r="P384" s="14"/>
      <c r="Q384" s="14"/>
      <c r="R384" s="9"/>
      <c r="S384" s="9"/>
      <c r="T384" s="9"/>
      <c r="U384" s="9"/>
      <c r="V384" s="9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9"/>
      <c r="BB384" s="9"/>
      <c r="BC384" s="9"/>
      <c r="BD384" s="9"/>
      <c r="BE384" s="9"/>
      <c r="BF384" s="9"/>
      <c r="BG384" s="9"/>
      <c r="BH384" s="7"/>
      <c r="BI384" s="9"/>
      <c r="BJ384" s="9"/>
      <c r="BK384" s="9"/>
      <c r="BL384" s="9"/>
      <c r="BM384" s="9"/>
      <c r="BN384" s="9"/>
      <c r="BO384" s="9"/>
      <c r="BP384" s="9"/>
      <c r="BQ384" s="9"/>
      <c r="BR384" s="9"/>
      <c r="BS384" s="9"/>
    </row>
    <row r="385" spans="2:71" x14ac:dyDescent="0.35">
      <c r="B385" s="7"/>
      <c r="C385" s="9"/>
      <c r="D385" s="9"/>
      <c r="E385" s="9"/>
      <c r="G385" s="9"/>
      <c r="H385" s="9"/>
      <c r="L385" s="7"/>
      <c r="M385" s="7"/>
      <c r="N385" s="7"/>
      <c r="O385" s="7"/>
      <c r="P385" s="14"/>
      <c r="Q385" s="14"/>
      <c r="R385" s="9"/>
      <c r="S385" s="9"/>
      <c r="T385" s="9"/>
      <c r="U385" s="9"/>
      <c r="V385" s="9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9"/>
      <c r="BB385" s="9"/>
      <c r="BC385" s="9"/>
      <c r="BD385" s="9"/>
      <c r="BE385" s="9"/>
      <c r="BF385" s="9"/>
      <c r="BG385" s="9"/>
      <c r="BH385" s="7"/>
      <c r="BI385" s="9"/>
      <c r="BJ385" s="9"/>
      <c r="BK385" s="9"/>
      <c r="BL385" s="9"/>
      <c r="BM385" s="9"/>
      <c r="BN385" s="9"/>
      <c r="BO385" s="9"/>
      <c r="BP385" s="9"/>
      <c r="BQ385" s="9"/>
      <c r="BR385" s="9"/>
      <c r="BS385" s="9"/>
    </row>
    <row r="386" spans="2:71" x14ac:dyDescent="0.35">
      <c r="B386" s="7"/>
      <c r="C386" s="9"/>
      <c r="D386" s="9"/>
      <c r="E386" s="9"/>
      <c r="G386" s="9"/>
      <c r="H386" s="9"/>
      <c r="L386" s="7"/>
      <c r="M386" s="7"/>
      <c r="N386" s="7"/>
      <c r="O386" s="7"/>
      <c r="P386" s="14"/>
      <c r="Q386" s="14"/>
      <c r="R386" s="9"/>
      <c r="S386" s="9"/>
      <c r="T386" s="9"/>
      <c r="U386" s="9"/>
      <c r="V386" s="9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9"/>
      <c r="BB386" s="9"/>
      <c r="BC386" s="9"/>
      <c r="BD386" s="9"/>
      <c r="BE386" s="9"/>
      <c r="BF386" s="9"/>
      <c r="BG386" s="9"/>
      <c r="BH386" s="7"/>
      <c r="BI386" s="9"/>
      <c r="BJ386" s="9"/>
      <c r="BK386" s="9"/>
      <c r="BL386" s="9"/>
      <c r="BM386" s="9"/>
      <c r="BN386" s="9"/>
      <c r="BO386" s="9"/>
      <c r="BP386" s="9"/>
      <c r="BQ386" s="9"/>
      <c r="BR386" s="9"/>
      <c r="BS386" s="9"/>
    </row>
    <row r="387" spans="2:71" x14ac:dyDescent="0.35">
      <c r="B387" s="7"/>
      <c r="C387" s="9"/>
      <c r="D387" s="9"/>
      <c r="E387" s="9"/>
      <c r="G387" s="9"/>
      <c r="H387" s="9"/>
      <c r="L387" s="7"/>
      <c r="M387" s="7"/>
      <c r="N387" s="7"/>
      <c r="O387" s="7"/>
      <c r="P387" s="14"/>
      <c r="Q387" s="14"/>
      <c r="R387" s="9"/>
      <c r="S387" s="9"/>
      <c r="T387" s="9"/>
      <c r="U387" s="9"/>
      <c r="V387" s="9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9"/>
      <c r="BB387" s="9"/>
      <c r="BC387" s="9"/>
      <c r="BD387" s="9"/>
      <c r="BE387" s="9"/>
      <c r="BF387" s="9"/>
      <c r="BG387" s="9"/>
      <c r="BH387" s="7"/>
      <c r="BI387" s="9"/>
      <c r="BJ387" s="9"/>
      <c r="BK387" s="9"/>
      <c r="BL387" s="9"/>
      <c r="BM387" s="9"/>
      <c r="BN387" s="9"/>
      <c r="BO387" s="9"/>
      <c r="BP387" s="9"/>
      <c r="BQ387" s="9"/>
      <c r="BR387" s="9"/>
      <c r="BS387" s="9"/>
    </row>
    <row r="388" spans="2:71" x14ac:dyDescent="0.35">
      <c r="B388" s="7"/>
      <c r="C388" s="9"/>
      <c r="D388" s="9"/>
      <c r="E388" s="9"/>
      <c r="G388" s="9"/>
      <c r="H388" s="9"/>
      <c r="L388" s="7"/>
      <c r="M388" s="7"/>
      <c r="N388" s="7"/>
      <c r="O388" s="7"/>
      <c r="P388" s="14"/>
      <c r="Q388" s="14"/>
      <c r="R388" s="9"/>
      <c r="S388" s="9"/>
      <c r="T388" s="9"/>
      <c r="U388" s="9"/>
      <c r="V388" s="9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9"/>
      <c r="BB388" s="9"/>
      <c r="BC388" s="9"/>
      <c r="BD388" s="9"/>
      <c r="BE388" s="9"/>
      <c r="BF388" s="9"/>
      <c r="BG388" s="9"/>
      <c r="BH388" s="7"/>
      <c r="BI388" s="9"/>
      <c r="BJ388" s="9"/>
      <c r="BK388" s="9"/>
      <c r="BL388" s="9"/>
      <c r="BM388" s="9"/>
      <c r="BN388" s="9"/>
      <c r="BO388" s="9"/>
      <c r="BP388" s="9"/>
      <c r="BQ388" s="9"/>
      <c r="BR388" s="9"/>
      <c r="BS388" s="9"/>
    </row>
    <row r="389" spans="2:71" x14ac:dyDescent="0.35">
      <c r="B389" s="7"/>
      <c r="C389" s="9"/>
      <c r="D389" s="9"/>
      <c r="E389" s="9"/>
      <c r="G389" s="9"/>
      <c r="H389" s="9"/>
      <c r="L389" s="7"/>
      <c r="M389" s="7"/>
      <c r="N389" s="7"/>
      <c r="O389" s="7"/>
      <c r="P389" s="14"/>
      <c r="Q389" s="14"/>
      <c r="R389" s="9"/>
      <c r="S389" s="9"/>
      <c r="T389" s="9"/>
      <c r="U389" s="9"/>
      <c r="V389" s="9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9"/>
      <c r="BB389" s="9"/>
      <c r="BC389" s="9"/>
      <c r="BD389" s="9"/>
      <c r="BE389" s="9"/>
      <c r="BF389" s="9"/>
      <c r="BG389" s="9"/>
      <c r="BH389" s="7"/>
      <c r="BI389" s="9"/>
      <c r="BJ389" s="9"/>
      <c r="BK389" s="9"/>
      <c r="BL389" s="9"/>
      <c r="BM389" s="9"/>
      <c r="BN389" s="9"/>
      <c r="BO389" s="9"/>
      <c r="BP389" s="9"/>
      <c r="BQ389" s="9"/>
      <c r="BR389" s="9"/>
      <c r="BS389" s="9"/>
    </row>
    <row r="390" spans="2:71" x14ac:dyDescent="0.35">
      <c r="B390" s="7"/>
      <c r="C390" s="9"/>
      <c r="D390" s="9"/>
      <c r="E390" s="9"/>
      <c r="G390" s="9"/>
      <c r="H390" s="9"/>
      <c r="L390" s="7"/>
      <c r="M390" s="7"/>
      <c r="N390" s="7"/>
      <c r="O390" s="7"/>
      <c r="P390" s="14"/>
      <c r="Q390" s="14"/>
      <c r="R390" s="9"/>
      <c r="S390" s="9"/>
      <c r="T390" s="9"/>
      <c r="U390" s="9"/>
      <c r="V390" s="9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9"/>
      <c r="BB390" s="9"/>
      <c r="BC390" s="9"/>
      <c r="BD390" s="9"/>
      <c r="BE390" s="9"/>
      <c r="BF390" s="9"/>
      <c r="BG390" s="9"/>
      <c r="BH390" s="7"/>
      <c r="BI390" s="9"/>
      <c r="BJ390" s="9"/>
      <c r="BK390" s="9"/>
      <c r="BL390" s="9"/>
      <c r="BM390" s="9"/>
      <c r="BN390" s="9"/>
      <c r="BO390" s="9"/>
      <c r="BP390" s="9"/>
      <c r="BQ390" s="9"/>
      <c r="BR390" s="9"/>
      <c r="BS390" s="9"/>
    </row>
    <row r="391" spans="2:71" x14ac:dyDescent="0.35">
      <c r="B391" s="7"/>
      <c r="C391" s="9"/>
      <c r="D391" s="9"/>
      <c r="E391" s="9"/>
      <c r="G391" s="9"/>
      <c r="H391" s="9"/>
      <c r="L391" s="7"/>
      <c r="M391" s="7"/>
      <c r="N391" s="7"/>
      <c r="O391" s="7"/>
      <c r="P391" s="14"/>
      <c r="Q391" s="14"/>
      <c r="R391" s="9"/>
      <c r="S391" s="9"/>
      <c r="T391" s="9"/>
      <c r="U391" s="9"/>
      <c r="V391" s="9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9"/>
      <c r="BB391" s="9"/>
      <c r="BC391" s="9"/>
      <c r="BD391" s="9"/>
      <c r="BE391" s="9"/>
      <c r="BF391" s="9"/>
      <c r="BG391" s="9"/>
      <c r="BH391" s="7"/>
      <c r="BI391" s="9"/>
      <c r="BJ391" s="9"/>
      <c r="BK391" s="9"/>
      <c r="BL391" s="9"/>
      <c r="BM391" s="9"/>
      <c r="BN391" s="9"/>
      <c r="BO391" s="9"/>
      <c r="BP391" s="9"/>
      <c r="BQ391" s="9"/>
      <c r="BR391" s="9"/>
      <c r="BS391" s="9"/>
    </row>
    <row r="392" spans="2:71" x14ac:dyDescent="0.35">
      <c r="B392" s="7"/>
      <c r="C392" s="9"/>
      <c r="D392" s="9"/>
      <c r="E392" s="9"/>
      <c r="G392" s="9"/>
      <c r="H392" s="9"/>
      <c r="L392" s="7"/>
      <c r="M392" s="7"/>
      <c r="N392" s="7"/>
      <c r="O392" s="7"/>
      <c r="P392" s="14"/>
      <c r="Q392" s="14"/>
      <c r="R392" s="9"/>
      <c r="S392" s="9"/>
      <c r="T392" s="9"/>
      <c r="U392" s="9"/>
      <c r="V392" s="9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9"/>
      <c r="BB392" s="9"/>
      <c r="BC392" s="9"/>
      <c r="BD392" s="9"/>
      <c r="BE392" s="9"/>
      <c r="BF392" s="9"/>
      <c r="BG392" s="9"/>
      <c r="BH392" s="7"/>
      <c r="BI392" s="9"/>
      <c r="BJ392" s="9"/>
      <c r="BK392" s="9"/>
      <c r="BL392" s="9"/>
      <c r="BM392" s="9"/>
      <c r="BN392" s="9"/>
      <c r="BO392" s="9"/>
      <c r="BP392" s="9"/>
      <c r="BQ392" s="9"/>
      <c r="BR392" s="9"/>
      <c r="BS392" s="9"/>
    </row>
    <row r="393" spans="2:71" x14ac:dyDescent="0.35">
      <c r="B393" s="7"/>
      <c r="C393" s="9"/>
      <c r="D393" s="9"/>
      <c r="E393" s="9"/>
      <c r="G393" s="9"/>
      <c r="H393" s="9"/>
      <c r="L393" s="7"/>
      <c r="M393" s="7"/>
      <c r="N393" s="7"/>
      <c r="O393" s="7"/>
      <c r="P393" s="14"/>
      <c r="Q393" s="14"/>
      <c r="R393" s="9"/>
      <c r="S393" s="9"/>
      <c r="T393" s="9"/>
      <c r="U393" s="9"/>
      <c r="V393" s="9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9"/>
      <c r="BB393" s="9"/>
      <c r="BC393" s="9"/>
      <c r="BD393" s="9"/>
      <c r="BE393" s="9"/>
      <c r="BF393" s="9"/>
      <c r="BG393" s="9"/>
      <c r="BH393" s="7"/>
      <c r="BI393" s="9"/>
      <c r="BJ393" s="9"/>
      <c r="BK393" s="9"/>
      <c r="BL393" s="9"/>
      <c r="BM393" s="9"/>
      <c r="BN393" s="9"/>
      <c r="BO393" s="9"/>
      <c r="BP393" s="9"/>
      <c r="BQ393" s="9"/>
      <c r="BR393" s="9"/>
      <c r="BS393" s="9"/>
    </row>
    <row r="394" spans="2:71" x14ac:dyDescent="0.35">
      <c r="B394" s="7"/>
      <c r="C394" s="9"/>
      <c r="D394" s="9"/>
      <c r="E394" s="9"/>
      <c r="G394" s="9"/>
      <c r="H394" s="9"/>
      <c r="L394" s="7"/>
      <c r="M394" s="7"/>
      <c r="N394" s="7"/>
      <c r="O394" s="7"/>
      <c r="P394" s="14"/>
      <c r="Q394" s="14"/>
      <c r="R394" s="9"/>
      <c r="S394" s="9"/>
      <c r="T394" s="9"/>
      <c r="U394" s="9"/>
      <c r="V394" s="9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9"/>
      <c r="BB394" s="9"/>
      <c r="BC394" s="9"/>
      <c r="BD394" s="9"/>
      <c r="BE394" s="9"/>
      <c r="BF394" s="9"/>
      <c r="BG394" s="9"/>
      <c r="BH394" s="7"/>
      <c r="BI394" s="9"/>
      <c r="BJ394" s="9"/>
      <c r="BK394" s="9"/>
      <c r="BL394" s="9"/>
      <c r="BM394" s="9"/>
      <c r="BN394" s="9"/>
      <c r="BO394" s="9"/>
      <c r="BP394" s="9"/>
      <c r="BQ394" s="9"/>
      <c r="BR394" s="9"/>
      <c r="BS394" s="9"/>
    </row>
    <row r="395" spans="2:71" x14ac:dyDescent="0.35">
      <c r="B395" s="7"/>
      <c r="C395" s="9"/>
      <c r="D395" s="9"/>
      <c r="E395" s="9"/>
      <c r="G395" s="9"/>
      <c r="H395" s="9"/>
      <c r="L395" s="7"/>
      <c r="M395" s="7"/>
      <c r="N395" s="7"/>
      <c r="O395" s="7"/>
      <c r="P395" s="14"/>
      <c r="Q395" s="14"/>
      <c r="R395" s="9"/>
      <c r="S395" s="9"/>
      <c r="T395" s="9"/>
      <c r="U395" s="9"/>
      <c r="V395" s="9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9"/>
      <c r="BB395" s="9"/>
      <c r="BC395" s="9"/>
      <c r="BD395" s="9"/>
      <c r="BE395" s="9"/>
      <c r="BF395" s="9"/>
      <c r="BG395" s="9"/>
      <c r="BH395" s="7"/>
      <c r="BI395" s="9"/>
      <c r="BJ395" s="9"/>
      <c r="BK395" s="9"/>
      <c r="BL395" s="9"/>
      <c r="BM395" s="9"/>
      <c r="BN395" s="9"/>
      <c r="BO395" s="9"/>
      <c r="BP395" s="9"/>
      <c r="BQ395" s="9"/>
      <c r="BR395" s="9"/>
      <c r="BS395" s="9"/>
    </row>
    <row r="396" spans="2:71" x14ac:dyDescent="0.35">
      <c r="B396" s="7"/>
      <c r="C396" s="9"/>
      <c r="D396" s="9"/>
      <c r="E396" s="9"/>
      <c r="G396" s="9"/>
      <c r="H396" s="9"/>
      <c r="L396" s="7"/>
      <c r="M396" s="7"/>
      <c r="N396" s="7"/>
      <c r="O396" s="7"/>
      <c r="P396" s="14"/>
      <c r="Q396" s="14"/>
      <c r="R396" s="9"/>
      <c r="S396" s="9"/>
      <c r="T396" s="9"/>
      <c r="U396" s="9"/>
      <c r="V396" s="9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9"/>
      <c r="BB396" s="9"/>
      <c r="BC396" s="9"/>
      <c r="BD396" s="9"/>
      <c r="BE396" s="9"/>
      <c r="BF396" s="9"/>
      <c r="BG396" s="9"/>
      <c r="BH396" s="7"/>
      <c r="BI396" s="9"/>
      <c r="BJ396" s="9"/>
      <c r="BK396" s="9"/>
      <c r="BL396" s="9"/>
      <c r="BM396" s="9"/>
      <c r="BN396" s="9"/>
      <c r="BO396" s="9"/>
      <c r="BP396" s="9"/>
      <c r="BQ396" s="9"/>
      <c r="BR396" s="9"/>
      <c r="BS396" s="9"/>
    </row>
    <row r="397" spans="2:71" x14ac:dyDescent="0.35">
      <c r="B397" s="7"/>
      <c r="C397" s="9"/>
      <c r="D397" s="9"/>
      <c r="E397" s="9"/>
      <c r="G397" s="9"/>
      <c r="H397" s="9"/>
      <c r="L397" s="7"/>
      <c r="M397" s="7"/>
      <c r="N397" s="7"/>
      <c r="O397" s="7"/>
      <c r="P397" s="14"/>
      <c r="Q397" s="14"/>
      <c r="R397" s="9"/>
      <c r="S397" s="9"/>
      <c r="T397" s="9"/>
      <c r="U397" s="9"/>
      <c r="V397" s="9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9"/>
      <c r="BB397" s="9"/>
      <c r="BC397" s="9"/>
      <c r="BD397" s="9"/>
      <c r="BE397" s="9"/>
      <c r="BF397" s="9"/>
      <c r="BG397" s="9"/>
      <c r="BH397" s="7"/>
      <c r="BI397" s="9"/>
      <c r="BJ397" s="9"/>
      <c r="BK397" s="9"/>
      <c r="BL397" s="9"/>
      <c r="BM397" s="9"/>
      <c r="BN397" s="9"/>
      <c r="BO397" s="9"/>
      <c r="BP397" s="9"/>
      <c r="BQ397" s="9"/>
      <c r="BR397" s="9"/>
      <c r="BS397" s="9"/>
    </row>
    <row r="398" spans="2:71" x14ac:dyDescent="0.35">
      <c r="B398" s="7"/>
      <c r="C398" s="9"/>
      <c r="D398" s="9"/>
      <c r="E398" s="9"/>
      <c r="G398" s="9"/>
      <c r="H398" s="9"/>
      <c r="L398" s="7"/>
      <c r="M398" s="7"/>
      <c r="N398" s="7"/>
      <c r="O398" s="7"/>
      <c r="P398" s="14"/>
      <c r="Q398" s="14"/>
      <c r="R398" s="9"/>
      <c r="S398" s="9"/>
      <c r="T398" s="9"/>
      <c r="U398" s="9"/>
      <c r="V398" s="9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9"/>
      <c r="BB398" s="9"/>
      <c r="BC398" s="9"/>
      <c r="BD398" s="9"/>
      <c r="BE398" s="9"/>
      <c r="BF398" s="9"/>
      <c r="BG398" s="9"/>
      <c r="BH398" s="7"/>
      <c r="BI398" s="9"/>
      <c r="BJ398" s="9"/>
      <c r="BK398" s="9"/>
      <c r="BL398" s="9"/>
      <c r="BM398" s="9"/>
      <c r="BN398" s="9"/>
      <c r="BO398" s="9"/>
      <c r="BP398" s="9"/>
      <c r="BQ398" s="9"/>
      <c r="BR398" s="9"/>
      <c r="BS398" s="9"/>
    </row>
    <row r="399" spans="2:71" x14ac:dyDescent="0.35">
      <c r="B399" s="7"/>
      <c r="C399" s="9"/>
      <c r="D399" s="9"/>
      <c r="E399" s="9"/>
      <c r="G399" s="9"/>
      <c r="H399" s="9"/>
      <c r="L399" s="7"/>
      <c r="M399" s="7"/>
      <c r="N399" s="7"/>
      <c r="O399" s="7"/>
      <c r="P399" s="14"/>
      <c r="Q399" s="14"/>
      <c r="R399" s="9"/>
      <c r="S399" s="9"/>
      <c r="T399" s="9"/>
      <c r="U399" s="9"/>
      <c r="V399" s="9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9"/>
      <c r="BB399" s="9"/>
      <c r="BC399" s="9"/>
      <c r="BD399" s="9"/>
      <c r="BE399" s="9"/>
      <c r="BF399" s="9"/>
      <c r="BG399" s="9"/>
      <c r="BH399" s="7"/>
      <c r="BI399" s="9"/>
      <c r="BJ399" s="9"/>
      <c r="BK399" s="9"/>
      <c r="BL399" s="9"/>
      <c r="BM399" s="9"/>
      <c r="BN399" s="9"/>
      <c r="BO399" s="9"/>
      <c r="BP399" s="9"/>
      <c r="BQ399" s="9"/>
      <c r="BR399" s="9"/>
      <c r="BS399" s="9"/>
    </row>
    <row r="400" spans="2:71" x14ac:dyDescent="0.35">
      <c r="B400" s="7"/>
      <c r="C400" s="9"/>
      <c r="D400" s="9"/>
      <c r="E400" s="9"/>
      <c r="G400" s="9"/>
      <c r="H400" s="9"/>
      <c r="L400" s="7"/>
      <c r="M400" s="7"/>
      <c r="N400" s="7"/>
      <c r="O400" s="7"/>
      <c r="P400" s="14"/>
      <c r="Q400" s="14"/>
      <c r="R400" s="9"/>
      <c r="S400" s="9"/>
      <c r="T400" s="9"/>
      <c r="U400" s="9"/>
      <c r="V400" s="9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9"/>
      <c r="BB400" s="9"/>
      <c r="BC400" s="9"/>
      <c r="BD400" s="9"/>
      <c r="BE400" s="9"/>
      <c r="BF400" s="9"/>
      <c r="BG400" s="9"/>
      <c r="BH400" s="7"/>
      <c r="BI400" s="9"/>
      <c r="BJ400" s="9"/>
      <c r="BK400" s="9"/>
      <c r="BL400" s="9"/>
      <c r="BM400" s="9"/>
      <c r="BN400" s="9"/>
      <c r="BO400" s="9"/>
      <c r="BP400" s="9"/>
      <c r="BQ400" s="9"/>
      <c r="BR400" s="9"/>
      <c r="BS400" s="9"/>
    </row>
    <row r="401" spans="2:71" x14ac:dyDescent="0.35">
      <c r="B401" s="7"/>
      <c r="C401" s="9"/>
      <c r="D401" s="9"/>
      <c r="E401" s="9"/>
      <c r="G401" s="9"/>
      <c r="H401" s="9"/>
      <c r="L401" s="7"/>
      <c r="M401" s="7"/>
      <c r="N401" s="7"/>
      <c r="O401" s="7"/>
      <c r="P401" s="14"/>
      <c r="Q401" s="14"/>
      <c r="R401" s="9"/>
      <c r="S401" s="9"/>
      <c r="T401" s="9"/>
      <c r="U401" s="9"/>
      <c r="V401" s="9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9"/>
      <c r="BB401" s="9"/>
      <c r="BC401" s="9"/>
      <c r="BD401" s="9"/>
      <c r="BE401" s="9"/>
      <c r="BF401" s="9"/>
      <c r="BG401" s="9"/>
      <c r="BH401" s="7"/>
      <c r="BI401" s="9"/>
      <c r="BJ401" s="9"/>
      <c r="BK401" s="9"/>
      <c r="BL401" s="9"/>
      <c r="BM401" s="9"/>
      <c r="BN401" s="9"/>
      <c r="BO401" s="9"/>
      <c r="BP401" s="9"/>
      <c r="BQ401" s="9"/>
      <c r="BR401" s="9"/>
      <c r="BS401" s="9"/>
    </row>
    <row r="402" spans="2:71" x14ac:dyDescent="0.35">
      <c r="B402" s="7"/>
      <c r="C402" s="9"/>
      <c r="D402" s="9"/>
      <c r="E402" s="9"/>
      <c r="G402" s="9"/>
      <c r="H402" s="9"/>
      <c r="L402" s="7"/>
      <c r="M402" s="7"/>
      <c r="N402" s="7"/>
      <c r="O402" s="7"/>
      <c r="P402" s="14"/>
      <c r="Q402" s="14"/>
      <c r="R402" s="9"/>
      <c r="S402" s="9"/>
      <c r="T402" s="9"/>
      <c r="U402" s="9"/>
      <c r="V402" s="9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9"/>
      <c r="BB402" s="9"/>
      <c r="BC402" s="9"/>
      <c r="BD402" s="9"/>
      <c r="BE402" s="9"/>
      <c r="BF402" s="9"/>
      <c r="BG402" s="9"/>
      <c r="BH402" s="7"/>
      <c r="BI402" s="9"/>
      <c r="BJ402" s="9"/>
      <c r="BK402" s="9"/>
      <c r="BL402" s="9"/>
      <c r="BM402" s="9"/>
      <c r="BN402" s="9"/>
      <c r="BO402" s="9"/>
      <c r="BP402" s="9"/>
      <c r="BQ402" s="9"/>
      <c r="BR402" s="9"/>
      <c r="BS402" s="9"/>
    </row>
    <row r="403" spans="2:71" x14ac:dyDescent="0.35">
      <c r="B403" s="7"/>
      <c r="C403" s="9"/>
      <c r="D403" s="9"/>
      <c r="E403" s="9"/>
      <c r="G403" s="9"/>
      <c r="H403" s="9"/>
      <c r="L403" s="7"/>
      <c r="M403" s="7"/>
      <c r="N403" s="7"/>
      <c r="O403" s="7"/>
      <c r="P403" s="14"/>
      <c r="Q403" s="14"/>
      <c r="R403" s="9"/>
      <c r="S403" s="9"/>
      <c r="T403" s="9"/>
      <c r="U403" s="9"/>
      <c r="V403" s="9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9"/>
      <c r="BB403" s="9"/>
      <c r="BC403" s="9"/>
      <c r="BD403" s="9"/>
      <c r="BE403" s="9"/>
      <c r="BF403" s="9"/>
      <c r="BG403" s="9"/>
      <c r="BH403" s="7"/>
      <c r="BI403" s="9"/>
      <c r="BJ403" s="9"/>
      <c r="BK403" s="9"/>
      <c r="BL403" s="9"/>
      <c r="BM403" s="9"/>
      <c r="BN403" s="9"/>
      <c r="BO403" s="9"/>
      <c r="BP403" s="9"/>
      <c r="BQ403" s="9"/>
      <c r="BR403" s="9"/>
      <c r="BS403" s="9"/>
    </row>
    <row r="404" spans="2:71" x14ac:dyDescent="0.35">
      <c r="B404" s="7"/>
      <c r="C404" s="9"/>
      <c r="D404" s="9"/>
      <c r="E404" s="9"/>
      <c r="G404" s="9"/>
      <c r="H404" s="9"/>
      <c r="L404" s="7"/>
      <c r="M404" s="7"/>
      <c r="N404" s="7"/>
      <c r="O404" s="7"/>
      <c r="P404" s="14"/>
      <c r="Q404" s="14"/>
      <c r="R404" s="9"/>
      <c r="S404" s="9"/>
      <c r="T404" s="9"/>
      <c r="U404" s="9"/>
      <c r="V404" s="9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9"/>
      <c r="BB404" s="9"/>
      <c r="BC404" s="9"/>
      <c r="BD404" s="9"/>
      <c r="BE404" s="9"/>
      <c r="BF404" s="9"/>
      <c r="BG404" s="9"/>
      <c r="BH404" s="7"/>
      <c r="BI404" s="9"/>
      <c r="BJ404" s="9"/>
      <c r="BK404" s="9"/>
      <c r="BL404" s="9"/>
      <c r="BM404" s="9"/>
      <c r="BN404" s="9"/>
      <c r="BO404" s="9"/>
      <c r="BP404" s="9"/>
      <c r="BQ404" s="9"/>
      <c r="BR404" s="9"/>
      <c r="BS404" s="9"/>
    </row>
    <row r="405" spans="2:71" x14ac:dyDescent="0.35">
      <c r="B405" s="7"/>
      <c r="C405" s="9"/>
      <c r="D405" s="9"/>
      <c r="E405" s="9"/>
      <c r="G405" s="9"/>
      <c r="H405" s="9"/>
      <c r="L405" s="7"/>
      <c r="M405" s="7"/>
      <c r="N405" s="7"/>
      <c r="O405" s="7"/>
      <c r="P405" s="14"/>
      <c r="Q405" s="14"/>
      <c r="R405" s="9"/>
      <c r="S405" s="9"/>
      <c r="T405" s="9"/>
      <c r="U405" s="9"/>
      <c r="V405" s="9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9"/>
      <c r="BB405" s="9"/>
      <c r="BC405" s="9"/>
      <c r="BD405" s="9"/>
      <c r="BE405" s="9"/>
      <c r="BF405" s="9"/>
      <c r="BG405" s="9"/>
      <c r="BH405" s="7"/>
      <c r="BI405" s="9"/>
      <c r="BJ405" s="9"/>
      <c r="BK405" s="9"/>
      <c r="BL405" s="9"/>
      <c r="BM405" s="9"/>
      <c r="BN405" s="9"/>
      <c r="BO405" s="9"/>
      <c r="BP405" s="9"/>
      <c r="BQ405" s="9"/>
      <c r="BR405" s="9"/>
      <c r="BS405" s="9"/>
    </row>
    <row r="406" spans="2:71" x14ac:dyDescent="0.35">
      <c r="B406" s="7"/>
      <c r="C406" s="9"/>
      <c r="D406" s="9"/>
      <c r="E406" s="9"/>
      <c r="G406" s="9"/>
      <c r="H406" s="9"/>
      <c r="L406" s="7"/>
      <c r="M406" s="7"/>
      <c r="N406" s="7"/>
      <c r="O406" s="7"/>
      <c r="P406" s="14"/>
      <c r="Q406" s="14"/>
      <c r="R406" s="9"/>
      <c r="S406" s="9"/>
      <c r="T406" s="9"/>
      <c r="U406" s="9"/>
      <c r="V406" s="9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9"/>
      <c r="BB406" s="9"/>
      <c r="BC406" s="9"/>
      <c r="BD406" s="9"/>
      <c r="BE406" s="9"/>
      <c r="BF406" s="9"/>
      <c r="BG406" s="9"/>
      <c r="BH406" s="7"/>
      <c r="BI406" s="9"/>
      <c r="BJ406" s="9"/>
      <c r="BK406" s="9"/>
      <c r="BL406" s="9"/>
      <c r="BM406" s="9"/>
      <c r="BN406" s="9"/>
      <c r="BO406" s="9"/>
      <c r="BP406" s="9"/>
      <c r="BQ406" s="9"/>
      <c r="BR406" s="9"/>
      <c r="BS406" s="9"/>
    </row>
    <row r="407" spans="2:71" x14ac:dyDescent="0.35">
      <c r="B407" s="7"/>
      <c r="C407" s="9"/>
      <c r="D407" s="9"/>
      <c r="E407" s="9"/>
      <c r="G407" s="9"/>
      <c r="H407" s="9"/>
      <c r="L407" s="7"/>
      <c r="M407" s="7"/>
      <c r="N407" s="7"/>
      <c r="O407" s="7"/>
      <c r="P407" s="14"/>
      <c r="Q407" s="14"/>
      <c r="R407" s="9"/>
      <c r="S407" s="9"/>
      <c r="T407" s="9"/>
      <c r="U407" s="9"/>
      <c r="V407" s="9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9"/>
      <c r="BB407" s="9"/>
      <c r="BC407" s="9"/>
      <c r="BD407" s="9"/>
      <c r="BE407" s="9"/>
      <c r="BF407" s="9"/>
      <c r="BG407" s="9"/>
      <c r="BH407" s="7"/>
      <c r="BI407" s="9"/>
      <c r="BJ407" s="9"/>
      <c r="BK407" s="9"/>
      <c r="BL407" s="9"/>
      <c r="BM407" s="9"/>
      <c r="BN407" s="9"/>
      <c r="BO407" s="9"/>
      <c r="BP407" s="9"/>
      <c r="BQ407" s="9"/>
      <c r="BR407" s="9"/>
      <c r="BS407" s="9"/>
    </row>
    <row r="408" spans="2:71" x14ac:dyDescent="0.35">
      <c r="B408" s="7"/>
      <c r="C408" s="9"/>
      <c r="D408" s="9"/>
      <c r="E408" s="9"/>
      <c r="G408" s="9"/>
      <c r="H408" s="9"/>
      <c r="L408" s="7"/>
      <c r="M408" s="7"/>
      <c r="N408" s="7"/>
      <c r="O408" s="7"/>
      <c r="P408" s="14"/>
      <c r="Q408" s="14"/>
      <c r="R408" s="9"/>
      <c r="S408" s="9"/>
      <c r="T408" s="9"/>
      <c r="U408" s="9"/>
      <c r="V408" s="9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9"/>
      <c r="BB408" s="9"/>
      <c r="BC408" s="9"/>
      <c r="BD408" s="9"/>
      <c r="BE408" s="9"/>
      <c r="BF408" s="9"/>
      <c r="BG408" s="9"/>
      <c r="BH408" s="7"/>
      <c r="BI408" s="9"/>
      <c r="BJ408" s="9"/>
      <c r="BK408" s="9"/>
      <c r="BL408" s="9"/>
      <c r="BM408" s="9"/>
      <c r="BN408" s="9"/>
      <c r="BO408" s="9"/>
      <c r="BP408" s="9"/>
      <c r="BQ408" s="9"/>
      <c r="BR408" s="9"/>
      <c r="BS408" s="9"/>
    </row>
    <row r="409" spans="2:71" x14ac:dyDescent="0.35">
      <c r="B409" s="7"/>
      <c r="C409" s="9"/>
      <c r="D409" s="9"/>
      <c r="E409" s="9"/>
      <c r="G409" s="9"/>
      <c r="H409" s="9"/>
      <c r="L409" s="7"/>
      <c r="M409" s="7"/>
      <c r="N409" s="7"/>
      <c r="O409" s="7"/>
      <c r="P409" s="14"/>
      <c r="Q409" s="14"/>
      <c r="R409" s="9"/>
      <c r="S409" s="9"/>
      <c r="T409" s="9"/>
      <c r="U409" s="9"/>
      <c r="V409" s="9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9"/>
      <c r="BB409" s="9"/>
      <c r="BC409" s="9"/>
      <c r="BD409" s="9"/>
      <c r="BE409" s="9"/>
      <c r="BF409" s="9"/>
      <c r="BG409" s="9"/>
      <c r="BH409" s="7"/>
      <c r="BI409" s="9"/>
      <c r="BJ409" s="9"/>
      <c r="BK409" s="9"/>
      <c r="BL409" s="9"/>
      <c r="BM409" s="9"/>
      <c r="BN409" s="9"/>
      <c r="BO409" s="9"/>
      <c r="BP409" s="9"/>
      <c r="BQ409" s="9"/>
      <c r="BR409" s="9"/>
      <c r="BS409" s="9"/>
    </row>
    <row r="410" spans="2:71" x14ac:dyDescent="0.35">
      <c r="B410" s="7"/>
      <c r="C410" s="9"/>
      <c r="D410" s="9"/>
      <c r="E410" s="9"/>
      <c r="G410" s="9"/>
      <c r="H410" s="9"/>
      <c r="L410" s="7"/>
      <c r="M410" s="7"/>
      <c r="N410" s="7"/>
      <c r="O410" s="7"/>
      <c r="P410" s="14"/>
      <c r="Q410" s="14"/>
      <c r="R410" s="9"/>
      <c r="S410" s="9"/>
      <c r="T410" s="9"/>
      <c r="U410" s="9"/>
      <c r="V410" s="9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9"/>
      <c r="BB410" s="9"/>
      <c r="BC410" s="9"/>
      <c r="BD410" s="9"/>
      <c r="BE410" s="9"/>
      <c r="BF410" s="9"/>
      <c r="BG410" s="9"/>
      <c r="BH410" s="7"/>
      <c r="BI410" s="9"/>
      <c r="BJ410" s="9"/>
      <c r="BK410" s="9"/>
      <c r="BL410" s="9"/>
      <c r="BM410" s="9"/>
      <c r="BN410" s="9"/>
      <c r="BO410" s="9"/>
      <c r="BP410" s="9"/>
      <c r="BQ410" s="9"/>
      <c r="BR410" s="9"/>
      <c r="BS410" s="9"/>
    </row>
    <row r="411" spans="2:71" x14ac:dyDescent="0.35">
      <c r="B411" s="7"/>
      <c r="C411" s="9"/>
      <c r="D411" s="9"/>
      <c r="E411" s="9"/>
      <c r="G411" s="9"/>
      <c r="H411" s="9"/>
      <c r="L411" s="7"/>
      <c r="M411" s="7"/>
      <c r="N411" s="7"/>
      <c r="O411" s="7"/>
      <c r="P411" s="14"/>
      <c r="Q411" s="14"/>
      <c r="R411" s="9"/>
      <c r="S411" s="9"/>
      <c r="T411" s="9"/>
      <c r="U411" s="9"/>
      <c r="V411" s="9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9"/>
      <c r="BB411" s="9"/>
      <c r="BC411" s="9"/>
      <c r="BD411" s="9"/>
      <c r="BE411" s="9"/>
      <c r="BF411" s="9"/>
      <c r="BG411" s="9"/>
      <c r="BH411" s="7"/>
      <c r="BI411" s="9"/>
      <c r="BJ411" s="9"/>
      <c r="BK411" s="9"/>
      <c r="BL411" s="9"/>
      <c r="BM411" s="9"/>
      <c r="BN411" s="9"/>
      <c r="BO411" s="9"/>
      <c r="BP411" s="9"/>
      <c r="BQ411" s="9"/>
      <c r="BR411" s="9"/>
      <c r="BS411" s="9"/>
    </row>
    <row r="412" spans="2:71" x14ac:dyDescent="0.35">
      <c r="B412" s="7"/>
      <c r="C412" s="9"/>
      <c r="D412" s="9"/>
      <c r="E412" s="9"/>
      <c r="G412" s="9"/>
      <c r="H412" s="9"/>
      <c r="L412" s="7"/>
      <c r="M412" s="7"/>
      <c r="N412" s="7"/>
      <c r="O412" s="7"/>
      <c r="P412" s="14"/>
      <c r="Q412" s="14"/>
      <c r="R412" s="9"/>
      <c r="S412" s="9"/>
      <c r="T412" s="9"/>
      <c r="U412" s="9"/>
      <c r="V412" s="9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9"/>
      <c r="BB412" s="9"/>
      <c r="BC412" s="9"/>
      <c r="BD412" s="9"/>
      <c r="BE412" s="9"/>
      <c r="BF412" s="9"/>
      <c r="BG412" s="9"/>
      <c r="BH412" s="7"/>
      <c r="BI412" s="9"/>
      <c r="BJ412" s="9"/>
      <c r="BK412" s="9"/>
      <c r="BL412" s="9"/>
      <c r="BM412" s="9"/>
      <c r="BN412" s="9"/>
      <c r="BO412" s="9"/>
      <c r="BP412" s="9"/>
      <c r="BQ412" s="9"/>
      <c r="BR412" s="9"/>
      <c r="BS412" s="9"/>
    </row>
    <row r="413" spans="2:71" x14ac:dyDescent="0.35">
      <c r="B413" s="7"/>
      <c r="C413" s="9"/>
      <c r="D413" s="9"/>
      <c r="E413" s="9"/>
      <c r="G413" s="9"/>
      <c r="H413" s="9"/>
      <c r="L413" s="7"/>
      <c r="M413" s="7"/>
      <c r="N413" s="7"/>
      <c r="O413" s="7"/>
      <c r="P413" s="14"/>
      <c r="Q413" s="14"/>
      <c r="R413" s="9"/>
      <c r="S413" s="9"/>
      <c r="T413" s="9"/>
      <c r="U413" s="9"/>
      <c r="V413" s="9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9"/>
      <c r="BB413" s="9"/>
      <c r="BC413" s="9"/>
      <c r="BD413" s="9"/>
      <c r="BE413" s="9"/>
      <c r="BF413" s="9"/>
      <c r="BG413" s="9"/>
      <c r="BH413" s="7"/>
      <c r="BI413" s="9"/>
      <c r="BJ413" s="9"/>
      <c r="BK413" s="9"/>
      <c r="BL413" s="9"/>
      <c r="BM413" s="9"/>
      <c r="BN413" s="9"/>
      <c r="BO413" s="9"/>
      <c r="BP413" s="9"/>
      <c r="BQ413" s="9"/>
      <c r="BR413" s="9"/>
      <c r="BS413" s="9"/>
    </row>
    <row r="414" spans="2:71" x14ac:dyDescent="0.35">
      <c r="B414" s="7"/>
      <c r="C414" s="9"/>
      <c r="D414" s="9"/>
      <c r="E414" s="9"/>
      <c r="G414" s="9"/>
      <c r="H414" s="9"/>
      <c r="L414" s="7"/>
      <c r="M414" s="7"/>
      <c r="N414" s="7"/>
      <c r="O414" s="7"/>
      <c r="P414" s="14"/>
      <c r="Q414" s="14"/>
      <c r="R414" s="9"/>
      <c r="S414" s="9"/>
      <c r="T414" s="9"/>
      <c r="U414" s="9"/>
      <c r="V414" s="9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9"/>
      <c r="BB414" s="9"/>
      <c r="BC414" s="9"/>
      <c r="BD414" s="9"/>
      <c r="BE414" s="9"/>
      <c r="BF414" s="9"/>
      <c r="BG414" s="9"/>
      <c r="BH414" s="7"/>
      <c r="BI414" s="9"/>
      <c r="BJ414" s="9"/>
      <c r="BK414" s="9"/>
      <c r="BL414" s="9"/>
      <c r="BM414" s="9"/>
      <c r="BN414" s="9"/>
      <c r="BO414" s="9"/>
      <c r="BP414" s="9"/>
      <c r="BQ414" s="9"/>
      <c r="BR414" s="9"/>
      <c r="BS414" s="9"/>
    </row>
    <row r="415" spans="2:71" x14ac:dyDescent="0.35">
      <c r="B415" s="7"/>
      <c r="C415" s="9"/>
      <c r="D415" s="9"/>
      <c r="E415" s="9"/>
      <c r="G415" s="9"/>
      <c r="H415" s="9"/>
      <c r="L415" s="7"/>
      <c r="M415" s="7"/>
      <c r="N415" s="7"/>
      <c r="O415" s="7"/>
      <c r="P415" s="14"/>
      <c r="Q415" s="14"/>
      <c r="R415" s="9"/>
      <c r="S415" s="9"/>
      <c r="T415" s="9"/>
      <c r="U415" s="9"/>
      <c r="V415" s="9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9"/>
      <c r="BB415" s="9"/>
      <c r="BC415" s="9"/>
      <c r="BD415" s="9"/>
      <c r="BE415" s="9"/>
      <c r="BF415" s="9"/>
      <c r="BG415" s="9"/>
      <c r="BH415" s="7"/>
      <c r="BI415" s="9"/>
      <c r="BJ415" s="9"/>
      <c r="BK415" s="9"/>
      <c r="BL415" s="9"/>
      <c r="BM415" s="9"/>
      <c r="BN415" s="9"/>
      <c r="BO415" s="9"/>
      <c r="BP415" s="9"/>
      <c r="BQ415" s="9"/>
      <c r="BR415" s="9"/>
      <c r="BS415" s="9"/>
    </row>
    <row r="416" spans="2:71" x14ac:dyDescent="0.35">
      <c r="B416" s="7"/>
      <c r="C416" s="9"/>
      <c r="D416" s="9"/>
      <c r="E416" s="9"/>
      <c r="G416" s="9"/>
      <c r="H416" s="9"/>
      <c r="L416" s="7"/>
      <c r="M416" s="7"/>
      <c r="N416" s="7"/>
      <c r="O416" s="7"/>
      <c r="P416" s="14"/>
      <c r="Q416" s="14"/>
      <c r="R416" s="9"/>
      <c r="S416" s="9"/>
      <c r="T416" s="9"/>
      <c r="U416" s="9"/>
      <c r="V416" s="9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9"/>
      <c r="BB416" s="9"/>
      <c r="BC416" s="9"/>
      <c r="BD416" s="9"/>
      <c r="BE416" s="9"/>
      <c r="BF416" s="9"/>
      <c r="BG416" s="9"/>
      <c r="BH416" s="7"/>
      <c r="BI416" s="9"/>
      <c r="BJ416" s="9"/>
      <c r="BK416" s="9"/>
      <c r="BL416" s="9"/>
      <c r="BM416" s="9"/>
      <c r="BN416" s="9"/>
      <c r="BO416" s="9"/>
      <c r="BP416" s="9"/>
      <c r="BQ416" s="9"/>
      <c r="BR416" s="9"/>
      <c r="BS416" s="9"/>
    </row>
    <row r="417" spans="2:71" x14ac:dyDescent="0.35">
      <c r="B417" s="7"/>
      <c r="C417" s="9"/>
      <c r="D417" s="9"/>
      <c r="E417" s="9"/>
      <c r="G417" s="9"/>
      <c r="H417" s="9"/>
      <c r="L417" s="7"/>
      <c r="M417" s="7"/>
      <c r="N417" s="7"/>
      <c r="O417" s="7"/>
      <c r="P417" s="14"/>
      <c r="Q417" s="14"/>
      <c r="R417" s="9"/>
      <c r="S417" s="9"/>
      <c r="T417" s="9"/>
      <c r="U417" s="9"/>
      <c r="V417" s="9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9"/>
      <c r="BB417" s="9"/>
      <c r="BC417" s="9"/>
      <c r="BD417" s="9"/>
      <c r="BE417" s="9"/>
      <c r="BF417" s="9"/>
      <c r="BG417" s="9"/>
      <c r="BH417" s="7"/>
      <c r="BI417" s="9"/>
      <c r="BJ417" s="9"/>
      <c r="BK417" s="9"/>
      <c r="BL417" s="9"/>
      <c r="BM417" s="9"/>
      <c r="BN417" s="9"/>
      <c r="BO417" s="9"/>
      <c r="BP417" s="9"/>
      <c r="BQ417" s="9"/>
      <c r="BR417" s="9"/>
      <c r="BS417" s="9"/>
    </row>
    <row r="418" spans="2:71" x14ac:dyDescent="0.35">
      <c r="B418" s="7"/>
      <c r="C418" s="9"/>
      <c r="D418" s="9"/>
      <c r="E418" s="9"/>
      <c r="G418" s="9"/>
      <c r="H418" s="9"/>
      <c r="L418" s="7"/>
      <c r="M418" s="7"/>
      <c r="N418" s="7"/>
      <c r="O418" s="7"/>
      <c r="P418" s="14"/>
      <c r="Q418" s="14"/>
      <c r="R418" s="9"/>
      <c r="S418" s="9"/>
      <c r="T418" s="9"/>
      <c r="U418" s="9"/>
      <c r="V418" s="9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9"/>
      <c r="BB418" s="9"/>
      <c r="BC418" s="9"/>
      <c r="BD418" s="9"/>
      <c r="BE418" s="9"/>
      <c r="BF418" s="9"/>
      <c r="BG418" s="9"/>
      <c r="BH418" s="7"/>
      <c r="BI418" s="9"/>
      <c r="BJ418" s="9"/>
      <c r="BK418" s="9"/>
      <c r="BL418" s="9"/>
      <c r="BM418" s="9"/>
      <c r="BN418" s="9"/>
      <c r="BO418" s="9"/>
      <c r="BP418" s="9"/>
      <c r="BQ418" s="9"/>
      <c r="BR418" s="9"/>
      <c r="BS418" s="9"/>
    </row>
    <row r="419" spans="2:71" x14ac:dyDescent="0.35">
      <c r="B419" s="7"/>
      <c r="C419" s="9"/>
      <c r="D419" s="9"/>
      <c r="E419" s="9"/>
      <c r="G419" s="9"/>
      <c r="H419" s="9"/>
      <c r="L419" s="7"/>
      <c r="M419" s="7"/>
      <c r="N419" s="7"/>
      <c r="O419" s="7"/>
      <c r="P419" s="14"/>
      <c r="Q419" s="14"/>
      <c r="R419" s="9"/>
      <c r="S419" s="9"/>
      <c r="T419" s="9"/>
      <c r="U419" s="9"/>
      <c r="V419" s="9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9"/>
      <c r="BB419" s="9"/>
      <c r="BC419" s="9"/>
      <c r="BD419" s="9"/>
      <c r="BE419" s="9"/>
      <c r="BF419" s="9"/>
      <c r="BG419" s="9"/>
      <c r="BH419" s="7"/>
      <c r="BI419" s="9"/>
      <c r="BJ419" s="9"/>
      <c r="BK419" s="9"/>
      <c r="BL419" s="9"/>
      <c r="BM419" s="9"/>
      <c r="BN419" s="9"/>
      <c r="BO419" s="9"/>
      <c r="BP419" s="9"/>
      <c r="BQ419" s="9"/>
      <c r="BR419" s="9"/>
      <c r="BS419" s="9"/>
    </row>
    <row r="420" spans="2:71" x14ac:dyDescent="0.35">
      <c r="B420" s="7"/>
      <c r="C420" s="9"/>
      <c r="D420" s="9"/>
      <c r="E420" s="9"/>
      <c r="G420" s="9"/>
      <c r="H420" s="9"/>
      <c r="L420" s="7"/>
      <c r="M420" s="7"/>
      <c r="N420" s="7"/>
      <c r="O420" s="7"/>
      <c r="P420" s="14"/>
      <c r="Q420" s="14"/>
      <c r="R420" s="9"/>
      <c r="S420" s="9"/>
      <c r="T420" s="9"/>
      <c r="U420" s="9"/>
      <c r="V420" s="9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9"/>
      <c r="BB420" s="9"/>
      <c r="BC420" s="9"/>
      <c r="BD420" s="9"/>
      <c r="BE420" s="9"/>
      <c r="BF420" s="9"/>
      <c r="BG420" s="9"/>
      <c r="BH420" s="7"/>
      <c r="BI420" s="9"/>
      <c r="BJ420" s="9"/>
      <c r="BK420" s="9"/>
      <c r="BL420" s="9"/>
      <c r="BM420" s="9"/>
      <c r="BN420" s="9"/>
      <c r="BO420" s="9"/>
      <c r="BP420" s="9"/>
      <c r="BQ420" s="9"/>
      <c r="BR420" s="9"/>
      <c r="BS420" s="9"/>
    </row>
    <row r="421" spans="2:71" x14ac:dyDescent="0.35">
      <c r="B421" s="7"/>
      <c r="C421" s="9"/>
      <c r="D421" s="9"/>
      <c r="E421" s="9"/>
      <c r="G421" s="9"/>
      <c r="H421" s="9"/>
      <c r="L421" s="7"/>
      <c r="M421" s="7"/>
      <c r="N421" s="7"/>
      <c r="O421" s="7"/>
      <c r="P421" s="14"/>
      <c r="Q421" s="14"/>
      <c r="R421" s="9"/>
      <c r="S421" s="9"/>
      <c r="T421" s="9"/>
      <c r="U421" s="9"/>
      <c r="V421" s="9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9"/>
      <c r="BB421" s="9"/>
      <c r="BC421" s="9"/>
      <c r="BD421" s="9"/>
      <c r="BE421" s="9"/>
      <c r="BF421" s="9"/>
      <c r="BG421" s="9"/>
      <c r="BH421" s="7"/>
      <c r="BI421" s="9"/>
      <c r="BJ421" s="9"/>
      <c r="BK421" s="9"/>
      <c r="BL421" s="9"/>
      <c r="BM421" s="9"/>
      <c r="BN421" s="9"/>
      <c r="BO421" s="9"/>
      <c r="BP421" s="9"/>
      <c r="BQ421" s="9"/>
      <c r="BR421" s="9"/>
      <c r="BS421" s="9"/>
    </row>
    <row r="422" spans="2:71" x14ac:dyDescent="0.35">
      <c r="B422" s="7"/>
      <c r="C422" s="9"/>
      <c r="D422" s="9"/>
      <c r="E422" s="9"/>
      <c r="G422" s="9"/>
      <c r="H422" s="9"/>
      <c r="L422" s="7"/>
      <c r="M422" s="7"/>
      <c r="N422" s="7"/>
      <c r="O422" s="7"/>
      <c r="P422" s="14"/>
      <c r="Q422" s="14"/>
      <c r="R422" s="9"/>
      <c r="S422" s="9"/>
      <c r="T422" s="9"/>
      <c r="U422" s="9"/>
      <c r="V422" s="9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9"/>
      <c r="BB422" s="9"/>
      <c r="BC422" s="9"/>
      <c r="BD422" s="9"/>
      <c r="BE422" s="9"/>
      <c r="BF422" s="9"/>
      <c r="BG422" s="9"/>
      <c r="BH422" s="7"/>
      <c r="BI422" s="9"/>
      <c r="BJ422" s="9"/>
      <c r="BK422" s="9"/>
      <c r="BL422" s="9"/>
      <c r="BM422" s="9"/>
      <c r="BN422" s="9"/>
      <c r="BO422" s="9"/>
      <c r="BP422" s="9"/>
      <c r="BQ422" s="9"/>
      <c r="BR422" s="9"/>
      <c r="BS422" s="9"/>
    </row>
    <row r="423" spans="2:71" x14ac:dyDescent="0.35">
      <c r="B423" s="7"/>
      <c r="C423" s="9"/>
      <c r="D423" s="9"/>
      <c r="E423" s="9"/>
      <c r="G423" s="9"/>
      <c r="H423" s="9"/>
      <c r="L423" s="7"/>
      <c r="M423" s="7"/>
      <c r="N423" s="7"/>
      <c r="O423" s="7"/>
      <c r="P423" s="14"/>
      <c r="Q423" s="14"/>
      <c r="R423" s="9"/>
      <c r="S423" s="9"/>
      <c r="T423" s="9"/>
      <c r="U423" s="9"/>
      <c r="V423" s="9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9"/>
      <c r="BB423" s="9"/>
      <c r="BC423" s="9"/>
      <c r="BD423" s="9"/>
      <c r="BE423" s="9"/>
      <c r="BF423" s="9"/>
      <c r="BG423" s="9"/>
      <c r="BH423" s="7"/>
      <c r="BI423" s="9"/>
      <c r="BJ423" s="9"/>
      <c r="BK423" s="9"/>
      <c r="BL423" s="9"/>
      <c r="BM423" s="9"/>
      <c r="BN423" s="9"/>
      <c r="BO423" s="9"/>
      <c r="BP423" s="9"/>
      <c r="BQ423" s="9"/>
      <c r="BR423" s="9"/>
      <c r="BS423" s="9"/>
    </row>
    <row r="424" spans="2:71" x14ac:dyDescent="0.35">
      <c r="B424" s="7"/>
      <c r="C424" s="9"/>
      <c r="D424" s="9"/>
      <c r="E424" s="9"/>
      <c r="G424" s="9"/>
      <c r="H424" s="9"/>
      <c r="L424" s="7"/>
      <c r="M424" s="7"/>
      <c r="N424" s="7"/>
      <c r="O424" s="7"/>
      <c r="P424" s="14"/>
      <c r="Q424" s="14"/>
      <c r="R424" s="9"/>
      <c r="S424" s="9"/>
      <c r="T424" s="9"/>
      <c r="U424" s="9"/>
      <c r="V424" s="9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9"/>
      <c r="BB424" s="9"/>
      <c r="BC424" s="9"/>
      <c r="BD424" s="9"/>
      <c r="BE424" s="9"/>
      <c r="BF424" s="9"/>
      <c r="BG424" s="9"/>
      <c r="BH424" s="7"/>
      <c r="BI424" s="9"/>
      <c r="BJ424" s="9"/>
      <c r="BK424" s="9"/>
      <c r="BL424" s="9"/>
      <c r="BM424" s="9"/>
      <c r="BN424" s="9"/>
      <c r="BO424" s="9"/>
      <c r="BP424" s="9"/>
      <c r="BQ424" s="9"/>
      <c r="BR424" s="9"/>
      <c r="BS424" s="9"/>
    </row>
  </sheetData>
  <mergeCells count="3">
    <mergeCell ref="C3:AC3"/>
    <mergeCell ref="AE3:BR3"/>
    <mergeCell ref="A1:BU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25"/>
  <sheetViews>
    <sheetView showWhiteSpace="0" view="pageLayout" topLeftCell="A61" zoomScaleNormal="100" workbookViewId="0">
      <selection activeCell="E79" sqref="E79"/>
    </sheetView>
  </sheetViews>
  <sheetFormatPr defaultColWidth="10.81640625" defaultRowHeight="14.5" x14ac:dyDescent="0.35"/>
  <cols>
    <col min="1" max="1" width="7.453125" customWidth="1"/>
    <col min="2" max="2" width="16.36328125" customWidth="1"/>
    <col min="3" max="3" width="11.81640625" customWidth="1"/>
    <col min="4" max="4" width="13" customWidth="1"/>
    <col min="5" max="5" width="12.1796875" customWidth="1"/>
    <col min="6" max="6" width="12.453125" customWidth="1"/>
    <col min="7" max="7" width="7.1796875" customWidth="1"/>
    <col min="8" max="8" width="4.453125" customWidth="1"/>
    <col min="9" max="9" width="10" customWidth="1"/>
    <col min="10" max="10" width="17" customWidth="1"/>
    <col min="11" max="11" width="12.453125" customWidth="1"/>
    <col min="12" max="12" width="14.1796875" customWidth="1"/>
    <col min="13" max="13" width="14" customWidth="1"/>
    <col min="14" max="14" width="13.36328125" customWidth="1"/>
    <col min="15" max="15" width="9.36328125" customWidth="1"/>
  </cols>
  <sheetData>
    <row r="1" spans="1:59" x14ac:dyDescent="0.35">
      <c r="A1" s="342" t="s">
        <v>390</v>
      </c>
      <c r="B1" s="342"/>
      <c r="C1" s="342"/>
      <c r="D1" s="342"/>
      <c r="E1" s="342"/>
      <c r="F1" s="342"/>
      <c r="G1" s="342"/>
      <c r="H1" s="342"/>
      <c r="J1" s="343" t="s">
        <v>390</v>
      </c>
      <c r="K1" s="343"/>
      <c r="L1" s="343"/>
      <c r="M1" s="343"/>
      <c r="N1" s="343"/>
    </row>
    <row r="2" spans="1:59" x14ac:dyDescent="0.35">
      <c r="B2" s="336" t="s">
        <v>386</v>
      </c>
      <c r="C2" s="337"/>
      <c r="D2" s="337"/>
      <c r="E2" s="337"/>
      <c r="F2" s="337"/>
      <c r="G2" s="338"/>
      <c r="J2" s="336" t="s">
        <v>383</v>
      </c>
      <c r="K2" s="337"/>
      <c r="L2" s="337"/>
      <c r="M2" s="337"/>
      <c r="N2" s="338"/>
      <c r="O2" s="297"/>
      <c r="P2" s="297"/>
      <c r="Q2" s="297"/>
    </row>
    <row r="3" spans="1:59" x14ac:dyDescent="0.35">
      <c r="B3" s="309" t="s">
        <v>382</v>
      </c>
      <c r="C3" s="303" t="s">
        <v>375</v>
      </c>
      <c r="D3" s="303" t="s">
        <v>361</v>
      </c>
      <c r="E3" s="309" t="s">
        <v>371</v>
      </c>
      <c r="F3" s="303" t="s">
        <v>360</v>
      </c>
      <c r="G3" s="303" t="s">
        <v>357</v>
      </c>
      <c r="J3" s="309"/>
      <c r="K3" s="309" t="s">
        <v>380</v>
      </c>
      <c r="L3" s="309" t="s">
        <v>381</v>
      </c>
      <c r="M3" s="309" t="s">
        <v>360</v>
      </c>
      <c r="N3" s="316" t="s">
        <v>357</v>
      </c>
      <c r="R3" s="297"/>
      <c r="S3" s="298"/>
    </row>
    <row r="4" spans="1:59" x14ac:dyDescent="0.35">
      <c r="B4" s="310" t="s">
        <v>0</v>
      </c>
      <c r="C4" s="311">
        <v>4.5</v>
      </c>
      <c r="D4" s="311">
        <v>4.4400000000000004</v>
      </c>
      <c r="E4" s="311">
        <v>4.22</v>
      </c>
      <c r="F4" s="307">
        <v>4.3899999999999997</v>
      </c>
      <c r="G4" s="307">
        <v>87.72</v>
      </c>
      <c r="H4" s="291"/>
      <c r="J4" s="310" t="s">
        <v>384</v>
      </c>
      <c r="K4" s="311">
        <v>4.9000000000000004</v>
      </c>
      <c r="L4" s="311">
        <v>4.9000000000000004</v>
      </c>
      <c r="M4" s="307">
        <v>4.9000000000000004</v>
      </c>
      <c r="N4" s="307">
        <v>98.03</v>
      </c>
    </row>
    <row r="5" spans="1:59" x14ac:dyDescent="0.35">
      <c r="B5" s="310" t="s">
        <v>376</v>
      </c>
      <c r="C5" s="311">
        <v>3.95</v>
      </c>
      <c r="D5" s="311">
        <v>4.07</v>
      </c>
      <c r="E5" s="311">
        <v>3.93</v>
      </c>
      <c r="F5" s="307">
        <v>3.98</v>
      </c>
      <c r="G5" s="307">
        <v>79.67</v>
      </c>
      <c r="J5" s="310" t="s">
        <v>385</v>
      </c>
      <c r="K5" s="311">
        <v>4.84</v>
      </c>
      <c r="L5" s="311">
        <v>4.88</v>
      </c>
      <c r="M5" s="307">
        <v>4.8600000000000003</v>
      </c>
      <c r="N5" s="307">
        <v>97.2</v>
      </c>
      <c r="S5" s="291"/>
      <c r="T5" s="291"/>
      <c r="U5" s="291"/>
      <c r="V5" s="291"/>
      <c r="W5" s="291"/>
      <c r="X5" s="291"/>
      <c r="Y5" s="291"/>
      <c r="Z5" s="291"/>
      <c r="AA5" s="291"/>
      <c r="AB5" s="291"/>
      <c r="AC5" s="291"/>
      <c r="AD5" s="291"/>
      <c r="AE5" s="291"/>
      <c r="AF5" s="291"/>
      <c r="AG5" s="291"/>
      <c r="AH5" s="291"/>
      <c r="AI5" s="291"/>
      <c r="AJ5" s="291"/>
      <c r="AK5" s="291"/>
      <c r="AL5" s="291"/>
      <c r="AM5" s="291"/>
      <c r="AN5" s="291"/>
      <c r="AO5" s="291"/>
      <c r="AP5" s="291"/>
      <c r="AQ5" s="291"/>
      <c r="AR5" s="291"/>
      <c r="AS5" s="291"/>
      <c r="AT5" s="291"/>
      <c r="AU5" s="291"/>
      <c r="AV5" s="291"/>
      <c r="AW5" s="291"/>
      <c r="AX5" s="291"/>
      <c r="AY5" s="291"/>
      <c r="AZ5" s="291"/>
      <c r="BA5" s="291"/>
      <c r="BB5" s="291"/>
      <c r="BC5" s="291"/>
      <c r="BD5" s="291"/>
      <c r="BE5" s="291"/>
      <c r="BF5" s="291"/>
      <c r="BG5" s="291"/>
    </row>
    <row r="6" spans="1:59" x14ac:dyDescent="0.35">
      <c r="B6" s="310" t="s">
        <v>69</v>
      </c>
      <c r="C6" s="311">
        <v>4.45</v>
      </c>
      <c r="D6" s="311">
        <v>4.6100000000000003</v>
      </c>
      <c r="E6" s="311">
        <v>4.18</v>
      </c>
      <c r="F6" s="307">
        <v>4.41</v>
      </c>
      <c r="G6" s="307">
        <v>88.24</v>
      </c>
      <c r="J6" s="310" t="s">
        <v>117</v>
      </c>
      <c r="K6" s="311">
        <v>4.91</v>
      </c>
      <c r="L6" s="311">
        <v>4.93</v>
      </c>
      <c r="M6" s="307">
        <v>4.92</v>
      </c>
      <c r="N6" s="307">
        <v>98.47</v>
      </c>
    </row>
    <row r="7" spans="1:59" ht="15.75" customHeight="1" thickBot="1" x14ac:dyDescent="0.4">
      <c r="B7" s="306" t="s">
        <v>117</v>
      </c>
      <c r="C7" s="311">
        <v>4.57</v>
      </c>
      <c r="D7" s="311">
        <v>4.7300000000000004</v>
      </c>
      <c r="E7" s="311">
        <v>4.26</v>
      </c>
      <c r="F7" s="307">
        <v>4.5199999999999996</v>
      </c>
      <c r="G7" s="307">
        <v>90.39</v>
      </c>
      <c r="J7" s="310" t="s">
        <v>149</v>
      </c>
      <c r="K7" s="311">
        <v>4.91</v>
      </c>
      <c r="L7" s="311">
        <v>4.95</v>
      </c>
      <c r="M7" s="307">
        <v>4.93</v>
      </c>
      <c r="N7" s="307">
        <v>98.64</v>
      </c>
    </row>
    <row r="8" spans="1:59" ht="15" thickBot="1" x14ac:dyDescent="0.4">
      <c r="B8" s="306" t="s">
        <v>149</v>
      </c>
      <c r="C8" s="311">
        <v>4.74</v>
      </c>
      <c r="D8" s="311">
        <v>4.6399999999999997</v>
      </c>
      <c r="E8" s="311">
        <v>4.3600000000000003</v>
      </c>
      <c r="F8" s="312">
        <v>4.58</v>
      </c>
      <c r="G8" s="307">
        <v>91.64</v>
      </c>
      <c r="J8" s="310" t="s">
        <v>377</v>
      </c>
      <c r="K8" s="307">
        <v>4.88</v>
      </c>
      <c r="L8" s="307">
        <v>4.91</v>
      </c>
      <c r="M8" s="317">
        <v>4.8899999999999997</v>
      </c>
      <c r="N8" s="315">
        <v>97.8</v>
      </c>
    </row>
    <row r="9" spans="1:59" ht="17.25" customHeight="1" thickBot="1" x14ac:dyDescent="0.4">
      <c r="B9" s="306" t="s">
        <v>377</v>
      </c>
      <c r="C9" s="313">
        <v>4.4800000000000004</v>
      </c>
      <c r="D9" s="313">
        <v>4.47</v>
      </c>
      <c r="E9" s="313">
        <v>4.1900000000000004</v>
      </c>
      <c r="F9" s="314">
        <v>4.38</v>
      </c>
      <c r="G9" s="315">
        <v>87.53</v>
      </c>
      <c r="J9" s="308"/>
      <c r="K9" s="308"/>
      <c r="L9" s="308"/>
      <c r="M9" s="308"/>
      <c r="N9" s="308"/>
    </row>
    <row r="11" spans="1:59" x14ac:dyDescent="0.35">
      <c r="J11" s="336" t="s">
        <v>383</v>
      </c>
      <c r="K11" s="337"/>
      <c r="L11" s="337"/>
      <c r="M11" s="337"/>
      <c r="N11" s="338"/>
    </row>
    <row r="12" spans="1:59" x14ac:dyDescent="0.35">
      <c r="B12" s="344" t="s">
        <v>386</v>
      </c>
      <c r="C12" s="345"/>
      <c r="D12" s="345"/>
      <c r="E12" s="345"/>
      <c r="F12" s="345"/>
      <c r="G12" s="346"/>
      <c r="O12" s="296"/>
    </row>
    <row r="13" spans="1:59" x14ac:dyDescent="0.35">
      <c r="B13" s="299"/>
      <c r="C13" s="201"/>
      <c r="D13" s="201"/>
      <c r="E13" s="201"/>
      <c r="F13" s="201"/>
      <c r="G13" s="300"/>
      <c r="I13" s="296"/>
    </row>
    <row r="14" spans="1:59" x14ac:dyDescent="0.35">
      <c r="B14" s="294"/>
      <c r="C14" s="200"/>
      <c r="D14" s="200"/>
      <c r="E14" s="200"/>
      <c r="F14" s="200"/>
      <c r="G14" s="295"/>
    </row>
    <row r="15" spans="1:59" x14ac:dyDescent="0.35">
      <c r="B15" s="294"/>
      <c r="C15" s="200"/>
      <c r="D15" s="200"/>
      <c r="E15" s="200"/>
      <c r="F15" s="200"/>
      <c r="G15" s="295"/>
    </row>
    <row r="16" spans="1:59" x14ac:dyDescent="0.35">
      <c r="B16" s="294"/>
      <c r="C16" s="200"/>
      <c r="D16" s="200"/>
      <c r="E16" s="200"/>
      <c r="F16" s="200"/>
      <c r="G16" s="295"/>
    </row>
    <row r="17" spans="2:14" x14ac:dyDescent="0.35">
      <c r="B17" s="294"/>
      <c r="C17" s="200"/>
      <c r="D17" s="200"/>
      <c r="E17" s="200"/>
      <c r="F17" s="200"/>
      <c r="G17" s="295"/>
    </row>
    <row r="18" spans="2:14" x14ac:dyDescent="0.35">
      <c r="B18" s="294"/>
      <c r="C18" s="200"/>
      <c r="D18" s="200"/>
      <c r="E18" s="200"/>
      <c r="F18" s="200"/>
      <c r="G18" s="295"/>
    </row>
    <row r="19" spans="2:14" x14ac:dyDescent="0.35">
      <c r="B19" s="294"/>
      <c r="C19" s="200"/>
      <c r="D19" s="200"/>
      <c r="E19" s="200"/>
      <c r="F19" s="200"/>
      <c r="G19" s="295"/>
    </row>
    <row r="20" spans="2:14" x14ac:dyDescent="0.35">
      <c r="B20" s="294"/>
      <c r="C20" s="200"/>
      <c r="D20" s="200"/>
      <c r="E20" s="200"/>
      <c r="F20" s="200"/>
      <c r="G20" s="295"/>
    </row>
    <row r="21" spans="2:14" x14ac:dyDescent="0.35">
      <c r="B21" s="294"/>
      <c r="C21" s="200"/>
      <c r="D21" s="200"/>
      <c r="E21" s="200"/>
      <c r="F21" s="200"/>
      <c r="G21" s="295"/>
    </row>
    <row r="22" spans="2:14" x14ac:dyDescent="0.35">
      <c r="B22" s="294"/>
      <c r="C22" s="200"/>
      <c r="D22" s="200"/>
      <c r="E22" s="200"/>
      <c r="F22" s="200"/>
      <c r="G22" s="295"/>
    </row>
    <row r="23" spans="2:14" x14ac:dyDescent="0.35">
      <c r="B23" s="294"/>
      <c r="C23" s="200"/>
      <c r="D23" s="200"/>
      <c r="E23" s="200"/>
      <c r="F23" s="200"/>
      <c r="G23" s="295"/>
    </row>
    <row r="24" spans="2:14" x14ac:dyDescent="0.35">
      <c r="B24" s="294"/>
      <c r="C24" s="200"/>
      <c r="D24" s="200"/>
      <c r="E24" s="200"/>
      <c r="F24" s="200"/>
      <c r="G24" s="295"/>
    </row>
    <row r="25" spans="2:14" x14ac:dyDescent="0.35">
      <c r="B25" s="294"/>
      <c r="C25" s="200"/>
      <c r="D25" s="200"/>
      <c r="E25" s="200"/>
      <c r="F25" s="200"/>
      <c r="G25" s="295"/>
    </row>
    <row r="26" spans="2:14" x14ac:dyDescent="0.35">
      <c r="B26" s="294"/>
      <c r="C26" s="200"/>
      <c r="D26" s="200"/>
      <c r="E26" s="200"/>
      <c r="F26" s="200"/>
      <c r="G26" s="295"/>
      <c r="J26" s="339" t="s">
        <v>383</v>
      </c>
      <c r="K26" s="340"/>
      <c r="L26" s="340"/>
      <c r="M26" s="340"/>
      <c r="N26" s="341"/>
    </row>
    <row r="27" spans="2:14" ht="15" thickBot="1" x14ac:dyDescent="0.4">
      <c r="B27" s="200"/>
      <c r="C27" s="200"/>
      <c r="D27" s="200"/>
      <c r="E27" s="200"/>
      <c r="F27" s="200"/>
      <c r="G27" s="200"/>
      <c r="J27" s="318" t="s">
        <v>378</v>
      </c>
      <c r="K27" s="319" t="s">
        <v>375</v>
      </c>
      <c r="L27" s="319" t="s">
        <v>361</v>
      </c>
      <c r="M27" s="319" t="s">
        <v>360</v>
      </c>
      <c r="N27" s="319" t="s">
        <v>357</v>
      </c>
    </row>
    <row r="28" spans="2:14" ht="15" thickBot="1" x14ac:dyDescent="0.4">
      <c r="J28" s="306" t="s">
        <v>377</v>
      </c>
      <c r="K28" s="307">
        <v>4.88</v>
      </c>
      <c r="L28" s="307">
        <v>4.91</v>
      </c>
      <c r="M28" s="317">
        <v>4.8899999999999997</v>
      </c>
      <c r="N28" s="315">
        <v>97.8</v>
      </c>
    </row>
    <row r="29" spans="2:14" x14ac:dyDescent="0.35">
      <c r="B29" s="333" t="s">
        <v>386</v>
      </c>
      <c r="C29" s="334"/>
      <c r="D29" s="334"/>
      <c r="E29" s="334"/>
      <c r="F29" s="334"/>
      <c r="G29" s="335"/>
    </row>
    <row r="30" spans="2:14" x14ac:dyDescent="0.35">
      <c r="B30" s="302" t="s">
        <v>378</v>
      </c>
      <c r="C30" s="303" t="s">
        <v>375</v>
      </c>
      <c r="D30" s="303" t="s">
        <v>361</v>
      </c>
      <c r="E30" s="304" t="s">
        <v>371</v>
      </c>
      <c r="F30" s="305" t="s">
        <v>360</v>
      </c>
      <c r="G30" s="305" t="s">
        <v>357</v>
      </c>
    </row>
    <row r="31" spans="2:14" x14ac:dyDescent="0.35">
      <c r="B31" s="306" t="s">
        <v>377</v>
      </c>
      <c r="C31" s="307">
        <v>4.4800000000000004</v>
      </c>
      <c r="D31" s="307">
        <v>4.47</v>
      </c>
      <c r="E31" s="307">
        <v>4.1900000000000004</v>
      </c>
      <c r="F31" s="307">
        <v>4.38</v>
      </c>
      <c r="G31" s="307">
        <v>87.53</v>
      </c>
    </row>
    <row r="32" spans="2:14" x14ac:dyDescent="0.35">
      <c r="B32" s="308"/>
      <c r="C32" s="308"/>
      <c r="D32" s="308"/>
      <c r="E32" s="308"/>
      <c r="F32" s="308"/>
      <c r="G32" s="308"/>
      <c r="I32" s="297"/>
    </row>
    <row r="33" spans="2:11" x14ac:dyDescent="0.35">
      <c r="B33" s="308"/>
      <c r="C33" s="308"/>
      <c r="D33" s="308"/>
      <c r="E33" s="308"/>
      <c r="F33" s="308"/>
      <c r="G33" s="308"/>
    </row>
    <row r="34" spans="2:11" x14ac:dyDescent="0.35">
      <c r="B34" s="308"/>
      <c r="C34" s="308"/>
      <c r="D34" s="308"/>
      <c r="E34" s="308"/>
      <c r="F34" s="308"/>
      <c r="G34" s="308"/>
    </row>
    <row r="35" spans="2:11" x14ac:dyDescent="0.35">
      <c r="B35" s="308"/>
      <c r="C35" s="308"/>
      <c r="D35" s="308"/>
      <c r="E35" s="308"/>
      <c r="F35" s="308"/>
      <c r="G35" s="308"/>
    </row>
    <row r="48" spans="2:11" x14ac:dyDescent="0.35">
      <c r="B48" s="309" t="s">
        <v>382</v>
      </c>
      <c r="C48" s="303" t="s">
        <v>375</v>
      </c>
      <c r="J48" s="309" t="s">
        <v>382</v>
      </c>
      <c r="K48" s="309" t="s">
        <v>380</v>
      </c>
    </row>
    <row r="49" spans="2:11" x14ac:dyDescent="0.35">
      <c r="B49" s="320" t="s">
        <v>0</v>
      </c>
      <c r="C49" s="321">
        <v>4.5</v>
      </c>
      <c r="J49" s="310" t="s">
        <v>384</v>
      </c>
      <c r="K49" s="311">
        <v>4.9000000000000004</v>
      </c>
    </row>
    <row r="50" spans="2:11" x14ac:dyDescent="0.35">
      <c r="B50" s="320" t="s">
        <v>376</v>
      </c>
      <c r="C50" s="321">
        <v>3.95</v>
      </c>
      <c r="J50" s="310" t="s">
        <v>385</v>
      </c>
      <c r="K50" s="311">
        <v>4.84</v>
      </c>
    </row>
    <row r="51" spans="2:11" x14ac:dyDescent="0.35">
      <c r="B51" s="320" t="s">
        <v>69</v>
      </c>
      <c r="C51" s="321">
        <v>4.45</v>
      </c>
      <c r="J51" s="310" t="s">
        <v>117</v>
      </c>
      <c r="K51" s="311">
        <v>4.91</v>
      </c>
    </row>
    <row r="52" spans="2:11" x14ac:dyDescent="0.35">
      <c r="B52" s="322" t="s">
        <v>117</v>
      </c>
      <c r="C52" s="321">
        <v>4.57</v>
      </c>
      <c r="J52" s="310" t="s">
        <v>149</v>
      </c>
      <c r="K52" s="311">
        <v>4.91</v>
      </c>
    </row>
    <row r="53" spans="2:11" x14ac:dyDescent="0.35">
      <c r="B53" s="322" t="s">
        <v>149</v>
      </c>
      <c r="C53" s="321">
        <v>4.74</v>
      </c>
      <c r="J53" s="310" t="s">
        <v>377</v>
      </c>
      <c r="K53" s="307">
        <v>4.88</v>
      </c>
    </row>
    <row r="54" spans="2:11" x14ac:dyDescent="0.35">
      <c r="B54" s="322" t="s">
        <v>377</v>
      </c>
      <c r="C54" s="313">
        <v>4.4800000000000004</v>
      </c>
    </row>
    <row r="71" spans="2:11" x14ac:dyDescent="0.35">
      <c r="J71" s="309" t="s">
        <v>382</v>
      </c>
      <c r="K71" s="309" t="s">
        <v>381</v>
      </c>
    </row>
    <row r="72" spans="2:11" x14ac:dyDescent="0.35">
      <c r="J72" s="310" t="s">
        <v>384</v>
      </c>
      <c r="K72" s="311">
        <v>4.9000000000000004</v>
      </c>
    </row>
    <row r="73" spans="2:11" x14ac:dyDescent="0.35">
      <c r="B73" s="309" t="s">
        <v>382</v>
      </c>
      <c r="C73" s="303" t="s">
        <v>361</v>
      </c>
      <c r="J73" s="310" t="s">
        <v>385</v>
      </c>
      <c r="K73" s="311">
        <v>4.88</v>
      </c>
    </row>
    <row r="74" spans="2:11" x14ac:dyDescent="0.35">
      <c r="B74" s="310" t="s">
        <v>0</v>
      </c>
      <c r="C74" s="311">
        <v>4.4400000000000004</v>
      </c>
      <c r="J74" s="310" t="s">
        <v>117</v>
      </c>
      <c r="K74" s="311">
        <v>4.93</v>
      </c>
    </row>
    <row r="75" spans="2:11" x14ac:dyDescent="0.35">
      <c r="B75" s="310" t="s">
        <v>376</v>
      </c>
      <c r="C75" s="311">
        <v>4.07</v>
      </c>
      <c r="J75" s="310" t="s">
        <v>149</v>
      </c>
      <c r="K75" s="311">
        <v>4.95</v>
      </c>
    </row>
    <row r="76" spans="2:11" x14ac:dyDescent="0.35">
      <c r="B76" s="310" t="s">
        <v>69</v>
      </c>
      <c r="C76" s="311">
        <v>4.6100000000000003</v>
      </c>
      <c r="J76" s="310" t="s">
        <v>377</v>
      </c>
      <c r="K76" s="307">
        <v>4.91</v>
      </c>
    </row>
    <row r="77" spans="2:11" x14ac:dyDescent="0.35">
      <c r="B77" s="306" t="s">
        <v>117</v>
      </c>
      <c r="C77" s="311">
        <v>4.7300000000000004</v>
      </c>
    </row>
    <row r="78" spans="2:11" x14ac:dyDescent="0.35">
      <c r="B78" s="306" t="s">
        <v>149</v>
      </c>
      <c r="C78" s="311">
        <v>4.6399999999999997</v>
      </c>
    </row>
    <row r="79" spans="2:11" x14ac:dyDescent="0.35">
      <c r="B79" s="306" t="s">
        <v>377</v>
      </c>
      <c r="C79" s="312">
        <v>4.4800000000000004</v>
      </c>
    </row>
    <row r="80" spans="2:11" x14ac:dyDescent="0.35">
      <c r="D80" s="301"/>
    </row>
    <row r="96" spans="2:11" x14ac:dyDescent="0.35">
      <c r="B96" s="309" t="s">
        <v>382</v>
      </c>
      <c r="C96" s="309" t="s">
        <v>371</v>
      </c>
      <c r="J96" s="309" t="s">
        <v>382</v>
      </c>
      <c r="K96" s="309" t="s">
        <v>360</v>
      </c>
    </row>
    <row r="97" spans="2:11" x14ac:dyDescent="0.35">
      <c r="B97" s="310"/>
      <c r="C97" s="311">
        <v>4.22</v>
      </c>
      <c r="J97" s="320" t="s">
        <v>384</v>
      </c>
      <c r="K97" s="307">
        <v>4.9000000000000004</v>
      </c>
    </row>
    <row r="98" spans="2:11" x14ac:dyDescent="0.35">
      <c r="B98" s="310" t="s">
        <v>376</v>
      </c>
      <c r="C98" s="311">
        <v>3.93</v>
      </c>
      <c r="J98" s="320" t="s">
        <v>385</v>
      </c>
      <c r="K98" s="307">
        <v>4.8600000000000003</v>
      </c>
    </row>
    <row r="99" spans="2:11" x14ac:dyDescent="0.35">
      <c r="B99" s="310" t="s">
        <v>69</v>
      </c>
      <c r="C99" s="311">
        <v>4.18</v>
      </c>
      <c r="J99" s="320" t="s">
        <v>117</v>
      </c>
      <c r="K99" s="307">
        <v>4.92</v>
      </c>
    </row>
    <row r="100" spans="2:11" x14ac:dyDescent="0.35">
      <c r="B100" s="306" t="s">
        <v>117</v>
      </c>
      <c r="C100" s="311">
        <v>4.26</v>
      </c>
      <c r="J100" s="320" t="s">
        <v>149</v>
      </c>
      <c r="K100" s="307">
        <v>4.93</v>
      </c>
    </row>
    <row r="101" spans="2:11" x14ac:dyDescent="0.35">
      <c r="B101" s="306" t="s">
        <v>149</v>
      </c>
      <c r="C101" s="311">
        <v>4.3600000000000003</v>
      </c>
      <c r="J101" s="320" t="s">
        <v>377</v>
      </c>
      <c r="K101" s="317">
        <v>4.8899999999999997</v>
      </c>
    </row>
    <row r="102" spans="2:11" x14ac:dyDescent="0.35">
      <c r="B102" s="306" t="s">
        <v>377</v>
      </c>
      <c r="C102" s="313">
        <v>4.1900000000000004</v>
      </c>
    </row>
    <row r="119" spans="2:3" x14ac:dyDescent="0.35">
      <c r="B119" s="309" t="s">
        <v>382</v>
      </c>
      <c r="C119" s="303" t="s">
        <v>360</v>
      </c>
    </row>
    <row r="120" spans="2:3" x14ac:dyDescent="0.35">
      <c r="B120" s="310" t="s">
        <v>0</v>
      </c>
      <c r="C120" s="307">
        <v>4.3899999999999997</v>
      </c>
    </row>
    <row r="121" spans="2:3" x14ac:dyDescent="0.35">
      <c r="B121" s="310" t="s">
        <v>376</v>
      </c>
      <c r="C121" s="307">
        <v>3.98</v>
      </c>
    </row>
    <row r="122" spans="2:3" x14ac:dyDescent="0.35">
      <c r="B122" s="310" t="s">
        <v>69</v>
      </c>
      <c r="C122" s="307">
        <v>4.41</v>
      </c>
    </row>
    <row r="123" spans="2:3" x14ac:dyDescent="0.35">
      <c r="B123" s="306" t="s">
        <v>117</v>
      </c>
      <c r="C123" s="307">
        <v>4.5199999999999996</v>
      </c>
    </row>
    <row r="124" spans="2:3" ht="15" thickBot="1" x14ac:dyDescent="0.4">
      <c r="B124" s="306" t="s">
        <v>149</v>
      </c>
      <c r="C124" s="307">
        <v>4.58</v>
      </c>
    </row>
    <row r="125" spans="2:3" ht="15" thickBot="1" x14ac:dyDescent="0.4">
      <c r="B125" s="306" t="s">
        <v>377</v>
      </c>
      <c r="C125" s="315">
        <v>4.38</v>
      </c>
    </row>
  </sheetData>
  <mergeCells count="8">
    <mergeCell ref="B29:G29"/>
    <mergeCell ref="J11:N11"/>
    <mergeCell ref="J26:N26"/>
    <mergeCell ref="A1:H1"/>
    <mergeCell ref="J1:N1"/>
    <mergeCell ref="J2:N2"/>
    <mergeCell ref="B2:G2"/>
    <mergeCell ref="B12:G12"/>
  </mergeCells>
  <pageMargins left="0.7" right="0.7" top="0.75" bottom="0.75" header="0.3" footer="0.3"/>
  <pageSetup orientation="portrait" r:id="rId1"/>
  <headerFooter differentOddEven="1">
    <oddHeader xml:space="preserve">&amp;C&amp;"-,Negrita"Resultados de las encuestas aplicadas a investigadores y/o técnicos y personas beneficiadas </oddHeader>
    <evenHeader>&amp;C&amp;"-,Negrita"Resultados de las encuestas aplicadas a investigadores y/o técnicos y personas beneficiadas</evenHeader>
    <firstHeader xml:space="preserve">&amp;C&amp;"-,Negrita"Resultados de las encuestas aplicadas a investigadores y/ o técnicos 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Cuestionario técnicos</vt:lpstr>
      <vt:lpstr>Cuestionario personas beneficia</vt:lpstr>
      <vt:lpstr>Datos agregados y gráficas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</dc:creator>
  <cp:lastModifiedBy>Spicher Véronique EDA SPV</cp:lastModifiedBy>
  <cp:lastPrinted>2020-12-18T02:56:15Z</cp:lastPrinted>
  <dcterms:created xsi:type="dcterms:W3CDTF">2020-11-19T01:11:08Z</dcterms:created>
  <dcterms:modified xsi:type="dcterms:W3CDTF">2022-06-20T08:47:43Z</dcterms:modified>
</cp:coreProperties>
</file>