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adb.intra.admin.ch\Userhome$\BAFU-01\X69203432\data\Documents\Aramis\Publikationen\"/>
    </mc:Choice>
  </mc:AlternateContent>
  <xr:revisionPtr revIDLastSave="0" documentId="13_ncr:1_{C11411F7-7D9C-46A0-B7E7-3CF45D667823}" xr6:coauthVersionLast="47" xr6:coauthVersionMax="47" xr10:uidLastSave="{00000000-0000-0000-0000-000000000000}"/>
  <bookViews>
    <workbookView xWindow="-120" yWindow="-120" windowWidth="29040" windowHeight="15720" tabRatio="500" xr2:uid="{00000000-000D-0000-FFFF-FFFF00000000}"/>
  </bookViews>
  <sheets>
    <sheet name="Einleitung" sheetId="1" r:id="rId1"/>
    <sheet name="Rechner" sheetId="2" r:id="rId2"/>
    <sheet name="Strommix" sheetId="3" state="hidden" r:id="rId3"/>
    <sheet name="LCI" sheetId="4" state="hidden" r:id="rId4"/>
    <sheet name="Listen" sheetId="5"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T118" i="3" l="1"/>
  <c r="CS118" i="3"/>
  <c r="CR118" i="3"/>
  <c r="CQ118" i="3"/>
  <c r="CM118" i="3"/>
  <c r="CL118" i="3"/>
  <c r="CK118" i="3"/>
  <c r="CG118" i="3"/>
  <c r="CE118" i="3"/>
  <c r="CA118" i="3"/>
  <c r="BZ118" i="3"/>
  <c r="BY118" i="3"/>
  <c r="BV118" i="3"/>
  <c r="BU118" i="3"/>
  <c r="BT118" i="3"/>
  <c r="BS118" i="3"/>
  <c r="BO118" i="3"/>
  <c r="BN118" i="3"/>
  <c r="BM118" i="3"/>
  <c r="BI118" i="3"/>
  <c r="BG118" i="3"/>
  <c r="BC118" i="3"/>
  <c r="BB118" i="3"/>
  <c r="BA118" i="3"/>
  <c r="AX118" i="3"/>
  <c r="AW118" i="3"/>
  <c r="AV118" i="3"/>
  <c r="AU118" i="3"/>
  <c r="AQ118" i="3"/>
  <c r="AP118" i="3"/>
  <c r="AO118" i="3"/>
  <c r="AK118" i="3"/>
  <c r="AI118" i="3"/>
  <c r="AE118" i="3"/>
  <c r="AD118" i="3"/>
  <c r="AC118" i="3"/>
  <c r="Z118" i="3"/>
  <c r="Y118" i="3"/>
  <c r="W118" i="3"/>
  <c r="T118" i="3"/>
  <c r="S118" i="3"/>
  <c r="Q118" i="3"/>
  <c r="M118" i="3"/>
  <c r="K118" i="3"/>
  <c r="G118" i="3"/>
  <c r="E118" i="3"/>
  <c r="CU117" i="3"/>
  <c r="CT117" i="3"/>
  <c r="CS117" i="3"/>
  <c r="CR117" i="3"/>
  <c r="CQ117" i="3"/>
  <c r="CP117" i="3"/>
  <c r="CO117" i="3"/>
  <c r="CN117" i="3"/>
  <c r="CM117" i="3"/>
  <c r="CL117" i="3"/>
  <c r="CK117" i="3"/>
  <c r="CJ117" i="3"/>
  <c r="CI117" i="3"/>
  <c r="CH117" i="3"/>
  <c r="CG117" i="3"/>
  <c r="CF117" i="3"/>
  <c r="CE117" i="3"/>
  <c r="CD117" i="3"/>
  <c r="CC117" i="3"/>
  <c r="CB117" i="3"/>
  <c r="CA117" i="3"/>
  <c r="BZ117" i="3"/>
  <c r="BY117" i="3"/>
  <c r="BX117" i="3"/>
  <c r="BW117" i="3"/>
  <c r="BV117" i="3"/>
  <c r="BU117" i="3"/>
  <c r="BT117" i="3"/>
  <c r="BS117" i="3"/>
  <c r="BR117" i="3"/>
  <c r="BQ117" i="3"/>
  <c r="BP117" i="3"/>
  <c r="BO117" i="3"/>
  <c r="BN117" i="3"/>
  <c r="BM117" i="3"/>
  <c r="BL117" i="3"/>
  <c r="BK117" i="3"/>
  <c r="BJ117" i="3"/>
  <c r="BI117" i="3"/>
  <c r="BH117" i="3"/>
  <c r="BG117" i="3"/>
  <c r="BF117" i="3"/>
  <c r="BE117" i="3"/>
  <c r="BD117" i="3"/>
  <c r="BC117" i="3"/>
  <c r="BB117" i="3"/>
  <c r="BA117" i="3"/>
  <c r="AZ117" i="3"/>
  <c r="AY117" i="3"/>
  <c r="AX117" i="3"/>
  <c r="AW117" i="3"/>
  <c r="AV117" i="3"/>
  <c r="AU117" i="3"/>
  <c r="AT117" i="3"/>
  <c r="AS117" i="3"/>
  <c r="AR117" i="3"/>
  <c r="AQ117" i="3"/>
  <c r="AP117" i="3"/>
  <c r="AO117" i="3"/>
  <c r="AN117" i="3"/>
  <c r="AM117" i="3"/>
  <c r="AL117" i="3"/>
  <c r="AK117" i="3"/>
  <c r="AJ117" i="3"/>
  <c r="AI117" i="3"/>
  <c r="AH117" i="3"/>
  <c r="AG117" i="3"/>
  <c r="AF117" i="3"/>
  <c r="AE117" i="3"/>
  <c r="AD117" i="3"/>
  <c r="AC117" i="3"/>
  <c r="AB117" i="3"/>
  <c r="AA117" i="3"/>
  <c r="Z117" i="3"/>
  <c r="Y117" i="3"/>
  <c r="X117" i="3"/>
  <c r="W117" i="3"/>
  <c r="V117" i="3"/>
  <c r="U117" i="3"/>
  <c r="T117" i="3"/>
  <c r="S117" i="3"/>
  <c r="R117" i="3"/>
  <c r="Q117" i="3"/>
  <c r="P117" i="3"/>
  <c r="O117" i="3"/>
  <c r="N117" i="3"/>
  <c r="M117" i="3"/>
  <c r="L117" i="3"/>
  <c r="K117" i="3"/>
  <c r="J117" i="3"/>
  <c r="I117" i="3"/>
  <c r="H117" i="3"/>
  <c r="G117" i="3"/>
  <c r="F117" i="3"/>
  <c r="E117" i="3"/>
  <c r="D117" i="3"/>
  <c r="CU116" i="3"/>
  <c r="CT116" i="3"/>
  <c r="CS116" i="3"/>
  <c r="CR116" i="3"/>
  <c r="CQ116" i="3"/>
  <c r="CP116" i="3"/>
  <c r="CO116" i="3"/>
  <c r="CN116" i="3"/>
  <c r="CM116" i="3"/>
  <c r="CL116" i="3"/>
  <c r="CK116" i="3"/>
  <c r="CJ116" i="3"/>
  <c r="CI116" i="3"/>
  <c r="CH116" i="3"/>
  <c r="CG116" i="3"/>
  <c r="CF116" i="3"/>
  <c r="CE116" i="3"/>
  <c r="CD116" i="3"/>
  <c r="CC116" i="3"/>
  <c r="CB116" i="3"/>
  <c r="CA116" i="3"/>
  <c r="BZ116" i="3"/>
  <c r="BY116" i="3"/>
  <c r="BX116" i="3"/>
  <c r="BW116" i="3"/>
  <c r="BV116" i="3"/>
  <c r="BU116" i="3"/>
  <c r="BT116" i="3"/>
  <c r="BS116" i="3"/>
  <c r="BR116" i="3"/>
  <c r="BQ116" i="3"/>
  <c r="BP116" i="3"/>
  <c r="BO116" i="3"/>
  <c r="BN116" i="3"/>
  <c r="BM116" i="3"/>
  <c r="BL116" i="3"/>
  <c r="BK116" i="3"/>
  <c r="BJ116" i="3"/>
  <c r="BI116" i="3"/>
  <c r="BH116" i="3"/>
  <c r="BG116" i="3"/>
  <c r="BF116" i="3"/>
  <c r="BE116" i="3"/>
  <c r="BD116" i="3"/>
  <c r="BC116" i="3"/>
  <c r="BB116" i="3"/>
  <c r="BA116" i="3"/>
  <c r="AZ116"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X116" i="3"/>
  <c r="W116" i="3"/>
  <c r="V116" i="3"/>
  <c r="U116" i="3"/>
  <c r="T116" i="3"/>
  <c r="S116" i="3"/>
  <c r="R116" i="3"/>
  <c r="Q116" i="3"/>
  <c r="P116" i="3"/>
  <c r="O116" i="3"/>
  <c r="N116" i="3"/>
  <c r="M116" i="3"/>
  <c r="L116" i="3"/>
  <c r="K116" i="3"/>
  <c r="J116" i="3"/>
  <c r="I116" i="3"/>
  <c r="H116" i="3"/>
  <c r="G116" i="3"/>
  <c r="F116" i="3"/>
  <c r="E116" i="3"/>
  <c r="D116" i="3"/>
  <c r="CU115" i="3"/>
  <c r="CT115" i="3"/>
  <c r="CS115" i="3"/>
  <c r="CR115" i="3"/>
  <c r="CQ115" i="3"/>
  <c r="CP115" i="3"/>
  <c r="CO115" i="3"/>
  <c r="CN115" i="3"/>
  <c r="CM115" i="3"/>
  <c r="CL115" i="3"/>
  <c r="CK115" i="3"/>
  <c r="CJ115" i="3"/>
  <c r="CI115" i="3"/>
  <c r="CH115" i="3"/>
  <c r="CG115" i="3"/>
  <c r="CF115" i="3"/>
  <c r="CE115" i="3"/>
  <c r="CD115" i="3"/>
  <c r="CC115" i="3"/>
  <c r="CB115" i="3"/>
  <c r="CA115" i="3"/>
  <c r="BZ115" i="3"/>
  <c r="BY115" i="3"/>
  <c r="BX115" i="3"/>
  <c r="BW115" i="3"/>
  <c r="BV115" i="3"/>
  <c r="BU115" i="3"/>
  <c r="BT115" i="3"/>
  <c r="BS115" i="3"/>
  <c r="BR115" i="3"/>
  <c r="BQ115" i="3"/>
  <c r="BP115" i="3"/>
  <c r="BO115" i="3"/>
  <c r="BN115" i="3"/>
  <c r="BM115" i="3"/>
  <c r="BL115" i="3"/>
  <c r="BK115" i="3"/>
  <c r="BJ115" i="3"/>
  <c r="BI115" i="3"/>
  <c r="BH115" i="3"/>
  <c r="BG115" i="3"/>
  <c r="BF115" i="3"/>
  <c r="BE115" i="3"/>
  <c r="BD115" i="3"/>
  <c r="BC115" i="3"/>
  <c r="BB115" i="3"/>
  <c r="BA115" i="3"/>
  <c r="AZ115" i="3"/>
  <c r="AY115" i="3"/>
  <c r="AX115" i="3"/>
  <c r="AW115" i="3"/>
  <c r="AV115" i="3"/>
  <c r="AU115" i="3"/>
  <c r="AT115" i="3"/>
  <c r="AS115" i="3"/>
  <c r="AR115" i="3"/>
  <c r="AQ115" i="3"/>
  <c r="AP115" i="3"/>
  <c r="AO115" i="3"/>
  <c r="AN115" i="3"/>
  <c r="AM115" i="3"/>
  <c r="AL115" i="3"/>
  <c r="AK115" i="3"/>
  <c r="AJ115" i="3"/>
  <c r="AI115" i="3"/>
  <c r="AH115" i="3"/>
  <c r="AG115" i="3"/>
  <c r="AF115" i="3"/>
  <c r="AE115" i="3"/>
  <c r="AD115" i="3"/>
  <c r="AC115" i="3"/>
  <c r="AB115" i="3"/>
  <c r="AA115" i="3"/>
  <c r="Z115" i="3"/>
  <c r="Y115" i="3"/>
  <c r="X115" i="3"/>
  <c r="W115" i="3"/>
  <c r="V115" i="3"/>
  <c r="U115" i="3"/>
  <c r="T115" i="3"/>
  <c r="S115" i="3"/>
  <c r="R115" i="3"/>
  <c r="Q115" i="3"/>
  <c r="P115" i="3"/>
  <c r="O115" i="3"/>
  <c r="N115" i="3"/>
  <c r="M115" i="3"/>
  <c r="L115" i="3"/>
  <c r="K115" i="3"/>
  <c r="J115" i="3"/>
  <c r="I115" i="3"/>
  <c r="H115" i="3"/>
  <c r="G115" i="3"/>
  <c r="F115" i="3"/>
  <c r="E115" i="3"/>
  <c r="D115" i="3"/>
  <c r="CU114" i="3"/>
  <c r="CT114" i="3"/>
  <c r="CS114" i="3"/>
  <c r="CR114" i="3"/>
  <c r="CQ114" i="3"/>
  <c r="CP114" i="3"/>
  <c r="CO114" i="3"/>
  <c r="CN114" i="3"/>
  <c r="CM114" i="3"/>
  <c r="CL114" i="3"/>
  <c r="CK114" i="3"/>
  <c r="CJ114" i="3"/>
  <c r="CI114" i="3"/>
  <c r="CH114" i="3"/>
  <c r="CG114" i="3"/>
  <c r="CF114" i="3"/>
  <c r="CE114" i="3"/>
  <c r="CD114" i="3"/>
  <c r="CC114" i="3"/>
  <c r="CB114" i="3"/>
  <c r="CA114" i="3"/>
  <c r="BZ114" i="3"/>
  <c r="BY114" i="3"/>
  <c r="BX114" i="3"/>
  <c r="BW114" i="3"/>
  <c r="BV114" i="3"/>
  <c r="BU114" i="3"/>
  <c r="BT114" i="3"/>
  <c r="BS114" i="3"/>
  <c r="BR114" i="3"/>
  <c r="BQ114" i="3"/>
  <c r="BP114" i="3"/>
  <c r="BO114" i="3"/>
  <c r="BN114" i="3"/>
  <c r="BM114" i="3"/>
  <c r="BL114" i="3"/>
  <c r="BK114" i="3"/>
  <c r="BJ114" i="3"/>
  <c r="BI114" i="3"/>
  <c r="BH114" i="3"/>
  <c r="BG114" i="3"/>
  <c r="BF114" i="3"/>
  <c r="BE114" i="3"/>
  <c r="BD114" i="3"/>
  <c r="BC114" i="3"/>
  <c r="BB114" i="3"/>
  <c r="BA114" i="3"/>
  <c r="AZ114" i="3"/>
  <c r="AY114" i="3"/>
  <c r="AX114" i="3"/>
  <c r="AW114" i="3"/>
  <c r="AV114" i="3"/>
  <c r="AU114" i="3"/>
  <c r="AT114" i="3"/>
  <c r="AS114" i="3"/>
  <c r="AR114" i="3"/>
  <c r="AQ114" i="3"/>
  <c r="AP114" i="3"/>
  <c r="AO114" i="3"/>
  <c r="AN114" i="3"/>
  <c r="AM114" i="3"/>
  <c r="AL114" i="3"/>
  <c r="AK114" i="3"/>
  <c r="AJ114" i="3"/>
  <c r="AI114" i="3"/>
  <c r="AH114" i="3"/>
  <c r="AG114" i="3"/>
  <c r="AF114" i="3"/>
  <c r="AE114" i="3"/>
  <c r="AD114" i="3"/>
  <c r="AC114" i="3"/>
  <c r="AB114" i="3"/>
  <c r="AA114" i="3"/>
  <c r="Z114" i="3"/>
  <c r="Y114" i="3"/>
  <c r="X114" i="3"/>
  <c r="W114" i="3"/>
  <c r="V114" i="3"/>
  <c r="U114" i="3"/>
  <c r="T114" i="3"/>
  <c r="S114" i="3"/>
  <c r="R114" i="3"/>
  <c r="Q114" i="3"/>
  <c r="P114" i="3"/>
  <c r="O114" i="3"/>
  <c r="N114" i="3"/>
  <c r="M114" i="3"/>
  <c r="L114" i="3"/>
  <c r="K114" i="3"/>
  <c r="J114" i="3"/>
  <c r="I114" i="3"/>
  <c r="H114" i="3"/>
  <c r="G114" i="3"/>
  <c r="F114" i="3"/>
  <c r="E114" i="3"/>
  <c r="D114" i="3"/>
  <c r="CU113" i="3"/>
  <c r="CT113" i="3"/>
  <c r="CS113" i="3"/>
  <c r="CR113" i="3"/>
  <c r="CQ113" i="3"/>
  <c r="CP113" i="3"/>
  <c r="CO113" i="3"/>
  <c r="CN113" i="3"/>
  <c r="CM113" i="3"/>
  <c r="CL113" i="3"/>
  <c r="CK113" i="3"/>
  <c r="CJ113" i="3"/>
  <c r="CI113" i="3"/>
  <c r="CH113" i="3"/>
  <c r="CG113" i="3"/>
  <c r="CF113" i="3"/>
  <c r="CE113" i="3"/>
  <c r="CD113" i="3"/>
  <c r="CC113" i="3"/>
  <c r="CB113" i="3"/>
  <c r="CA113" i="3"/>
  <c r="BZ113" i="3"/>
  <c r="BY113" i="3"/>
  <c r="BX113" i="3"/>
  <c r="BW113" i="3"/>
  <c r="BV113" i="3"/>
  <c r="BU113" i="3"/>
  <c r="BT113" i="3"/>
  <c r="BS113" i="3"/>
  <c r="BR113" i="3"/>
  <c r="BQ113" i="3"/>
  <c r="BP113" i="3"/>
  <c r="BO113" i="3"/>
  <c r="BN113" i="3"/>
  <c r="BM113" i="3"/>
  <c r="BL113" i="3"/>
  <c r="BK113" i="3"/>
  <c r="BJ113" i="3"/>
  <c r="BI113" i="3"/>
  <c r="BH113" i="3"/>
  <c r="BG113" i="3"/>
  <c r="BF113" i="3"/>
  <c r="BE113" i="3"/>
  <c r="BD113" i="3"/>
  <c r="BC113" i="3"/>
  <c r="BB113" i="3"/>
  <c r="BA113" i="3"/>
  <c r="AZ113" i="3"/>
  <c r="AY113" i="3"/>
  <c r="AX113" i="3"/>
  <c r="AW113" i="3"/>
  <c r="AV113" i="3"/>
  <c r="AU113" i="3"/>
  <c r="AT113" i="3"/>
  <c r="AS113" i="3"/>
  <c r="AR113" i="3"/>
  <c r="AQ113" i="3"/>
  <c r="AP113" i="3"/>
  <c r="AO113" i="3"/>
  <c r="AN113" i="3"/>
  <c r="AM113" i="3"/>
  <c r="AL113" i="3"/>
  <c r="AK113" i="3"/>
  <c r="AJ113" i="3"/>
  <c r="AI113" i="3"/>
  <c r="AH113" i="3"/>
  <c r="AG113" i="3"/>
  <c r="AF113" i="3"/>
  <c r="AE113" i="3"/>
  <c r="AD113" i="3"/>
  <c r="AC113" i="3"/>
  <c r="AB113" i="3"/>
  <c r="AA113" i="3"/>
  <c r="Z113" i="3"/>
  <c r="Y113" i="3"/>
  <c r="X113" i="3"/>
  <c r="W113" i="3"/>
  <c r="V113" i="3"/>
  <c r="U113" i="3"/>
  <c r="T113" i="3"/>
  <c r="S113" i="3"/>
  <c r="R113" i="3"/>
  <c r="Q113" i="3"/>
  <c r="P113" i="3"/>
  <c r="O113" i="3"/>
  <c r="N113" i="3"/>
  <c r="M113" i="3"/>
  <c r="L113" i="3"/>
  <c r="K113" i="3"/>
  <c r="J113" i="3"/>
  <c r="I113" i="3"/>
  <c r="H113" i="3"/>
  <c r="G113" i="3"/>
  <c r="F113" i="3"/>
  <c r="E113" i="3"/>
  <c r="D113" i="3"/>
  <c r="CU112" i="3"/>
  <c r="CT112" i="3"/>
  <c r="CS112" i="3"/>
  <c r="CR112" i="3"/>
  <c r="CQ112" i="3"/>
  <c r="CP112" i="3"/>
  <c r="CO112" i="3"/>
  <c r="CN112" i="3"/>
  <c r="CM112" i="3"/>
  <c r="CL112" i="3"/>
  <c r="CK112" i="3"/>
  <c r="CJ112" i="3"/>
  <c r="CI112" i="3"/>
  <c r="CH112" i="3"/>
  <c r="CG112" i="3"/>
  <c r="CF112" i="3"/>
  <c r="CE112" i="3"/>
  <c r="CD112" i="3"/>
  <c r="CC112" i="3"/>
  <c r="CB112" i="3"/>
  <c r="CA112" i="3"/>
  <c r="BZ112" i="3"/>
  <c r="BY112" i="3"/>
  <c r="BX112" i="3"/>
  <c r="BW112" i="3"/>
  <c r="BV112" i="3"/>
  <c r="BU112" i="3"/>
  <c r="BT112" i="3"/>
  <c r="BS112" i="3"/>
  <c r="BR112" i="3"/>
  <c r="BQ112" i="3"/>
  <c r="BP112" i="3"/>
  <c r="BO112" i="3"/>
  <c r="BN112" i="3"/>
  <c r="BM112" i="3"/>
  <c r="BL112" i="3"/>
  <c r="BK112" i="3"/>
  <c r="BJ112" i="3"/>
  <c r="BI112" i="3"/>
  <c r="BH112" i="3"/>
  <c r="BG112" i="3"/>
  <c r="BF112" i="3"/>
  <c r="BE112" i="3"/>
  <c r="BD112" i="3"/>
  <c r="BC112" i="3"/>
  <c r="BB112" i="3"/>
  <c r="BA112" i="3"/>
  <c r="AZ112"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A112" i="3"/>
  <c r="Z112" i="3"/>
  <c r="Y112" i="3"/>
  <c r="X112" i="3"/>
  <c r="W112" i="3"/>
  <c r="V112" i="3"/>
  <c r="U112" i="3"/>
  <c r="T112" i="3"/>
  <c r="S112" i="3"/>
  <c r="R112" i="3"/>
  <c r="Q112" i="3"/>
  <c r="P112" i="3"/>
  <c r="O112" i="3"/>
  <c r="N112" i="3"/>
  <c r="M112" i="3"/>
  <c r="L112" i="3"/>
  <c r="K112" i="3"/>
  <c r="J112" i="3"/>
  <c r="I112" i="3"/>
  <c r="H112" i="3"/>
  <c r="G112" i="3"/>
  <c r="F112" i="3"/>
  <c r="E112" i="3"/>
  <c r="D112" i="3"/>
  <c r="CU111" i="3"/>
  <c r="CT111" i="3"/>
  <c r="CS111" i="3"/>
  <c r="CR111" i="3"/>
  <c r="CQ111" i="3"/>
  <c r="CP111" i="3"/>
  <c r="CO111" i="3"/>
  <c r="CN111" i="3"/>
  <c r="CM111" i="3"/>
  <c r="CL111" i="3"/>
  <c r="CK111" i="3"/>
  <c r="CJ111" i="3"/>
  <c r="CI111" i="3"/>
  <c r="CH111" i="3"/>
  <c r="CG111" i="3"/>
  <c r="CF111" i="3"/>
  <c r="CE111" i="3"/>
  <c r="CD111" i="3"/>
  <c r="CC111" i="3"/>
  <c r="CB111" i="3"/>
  <c r="CA111" i="3"/>
  <c r="BZ111" i="3"/>
  <c r="BY111" i="3"/>
  <c r="BX111" i="3"/>
  <c r="BW111" i="3"/>
  <c r="BV111" i="3"/>
  <c r="BU111" i="3"/>
  <c r="BT111" i="3"/>
  <c r="BS111" i="3"/>
  <c r="BR111" i="3"/>
  <c r="BQ111" i="3"/>
  <c r="BP111" i="3"/>
  <c r="BO111" i="3"/>
  <c r="BN111" i="3"/>
  <c r="BM111" i="3"/>
  <c r="BL111" i="3"/>
  <c r="BK111" i="3"/>
  <c r="BJ111" i="3"/>
  <c r="BI111" i="3"/>
  <c r="BH111" i="3"/>
  <c r="BG111" i="3"/>
  <c r="BF111" i="3"/>
  <c r="BE111" i="3"/>
  <c r="BD111" i="3"/>
  <c r="BC111" i="3"/>
  <c r="BB111" i="3"/>
  <c r="BA111" i="3"/>
  <c r="AZ111" i="3"/>
  <c r="AY111" i="3"/>
  <c r="AX111" i="3"/>
  <c r="AW111" i="3"/>
  <c r="AV111" i="3"/>
  <c r="AU111" i="3"/>
  <c r="AT111" i="3"/>
  <c r="AS111" i="3"/>
  <c r="AR111" i="3"/>
  <c r="AQ111" i="3"/>
  <c r="AP111" i="3"/>
  <c r="AO111" i="3"/>
  <c r="AN111" i="3"/>
  <c r="AM111" i="3"/>
  <c r="AL111" i="3"/>
  <c r="AK111" i="3"/>
  <c r="AJ111" i="3"/>
  <c r="AI111" i="3"/>
  <c r="AH111" i="3"/>
  <c r="AG111" i="3"/>
  <c r="AF111" i="3"/>
  <c r="AE111" i="3"/>
  <c r="AD111" i="3"/>
  <c r="AC111" i="3"/>
  <c r="AB111" i="3"/>
  <c r="AA111" i="3"/>
  <c r="Z111" i="3"/>
  <c r="Y111" i="3"/>
  <c r="X111" i="3"/>
  <c r="W111" i="3"/>
  <c r="V111" i="3"/>
  <c r="U111" i="3"/>
  <c r="T111" i="3"/>
  <c r="S111" i="3"/>
  <c r="R111" i="3"/>
  <c r="Q111" i="3"/>
  <c r="P111" i="3"/>
  <c r="O111" i="3"/>
  <c r="N111" i="3"/>
  <c r="M111" i="3"/>
  <c r="L111" i="3"/>
  <c r="K111" i="3"/>
  <c r="J111" i="3"/>
  <c r="I111" i="3"/>
  <c r="H111" i="3"/>
  <c r="G111" i="3"/>
  <c r="F111" i="3"/>
  <c r="E111" i="3"/>
  <c r="D111" i="3"/>
  <c r="CU110" i="3"/>
  <c r="CT110" i="3"/>
  <c r="CS110" i="3"/>
  <c r="CR110" i="3"/>
  <c r="CQ110" i="3"/>
  <c r="CP110" i="3"/>
  <c r="CO110" i="3"/>
  <c r="CN110" i="3"/>
  <c r="CM110" i="3"/>
  <c r="CL110" i="3"/>
  <c r="CK110" i="3"/>
  <c r="CJ110" i="3"/>
  <c r="CI110" i="3"/>
  <c r="CH110" i="3"/>
  <c r="CG110" i="3"/>
  <c r="CF110" i="3"/>
  <c r="CE110" i="3"/>
  <c r="CD110" i="3"/>
  <c r="CC110" i="3"/>
  <c r="CB110" i="3"/>
  <c r="CA110" i="3"/>
  <c r="BZ110" i="3"/>
  <c r="BY110" i="3"/>
  <c r="BX110" i="3"/>
  <c r="BW110" i="3"/>
  <c r="BV110" i="3"/>
  <c r="BU110" i="3"/>
  <c r="BT110" i="3"/>
  <c r="BS110" i="3"/>
  <c r="BR110" i="3"/>
  <c r="BQ110" i="3"/>
  <c r="BP110" i="3"/>
  <c r="BO110" i="3"/>
  <c r="BN110" i="3"/>
  <c r="BM110" i="3"/>
  <c r="BL110" i="3"/>
  <c r="BK110" i="3"/>
  <c r="BJ110" i="3"/>
  <c r="BI110" i="3"/>
  <c r="BH110" i="3"/>
  <c r="BG110" i="3"/>
  <c r="BF110" i="3"/>
  <c r="BE110" i="3"/>
  <c r="BD110" i="3"/>
  <c r="BC110" i="3"/>
  <c r="BB110" i="3"/>
  <c r="BA110" i="3"/>
  <c r="AZ110"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V110" i="3"/>
  <c r="U110" i="3"/>
  <c r="T110" i="3"/>
  <c r="S110" i="3"/>
  <c r="R110" i="3"/>
  <c r="Q110" i="3"/>
  <c r="P110" i="3"/>
  <c r="O110" i="3"/>
  <c r="N110" i="3"/>
  <c r="M110" i="3"/>
  <c r="L110" i="3"/>
  <c r="K110" i="3"/>
  <c r="J110" i="3"/>
  <c r="I110" i="3"/>
  <c r="H110" i="3"/>
  <c r="G110" i="3"/>
  <c r="F110" i="3"/>
  <c r="E110" i="3"/>
  <c r="D110" i="3"/>
  <c r="CU109" i="3"/>
  <c r="CT109" i="3"/>
  <c r="CS109" i="3"/>
  <c r="CR109" i="3"/>
  <c r="CQ109" i="3"/>
  <c r="CP109" i="3"/>
  <c r="CO109" i="3"/>
  <c r="CN109" i="3"/>
  <c r="CM109" i="3"/>
  <c r="CL109" i="3"/>
  <c r="CK109" i="3"/>
  <c r="CJ109" i="3"/>
  <c r="CI109" i="3"/>
  <c r="CH109" i="3"/>
  <c r="CG109" i="3"/>
  <c r="CF109" i="3"/>
  <c r="CE109" i="3"/>
  <c r="CD109" i="3"/>
  <c r="CC109" i="3"/>
  <c r="CB109" i="3"/>
  <c r="CA109" i="3"/>
  <c r="BZ109" i="3"/>
  <c r="BY109" i="3"/>
  <c r="BX109" i="3"/>
  <c r="BW109" i="3"/>
  <c r="BV109" i="3"/>
  <c r="BU109" i="3"/>
  <c r="BT109" i="3"/>
  <c r="BS109" i="3"/>
  <c r="BR109" i="3"/>
  <c r="BQ109" i="3"/>
  <c r="BP109" i="3"/>
  <c r="BO109" i="3"/>
  <c r="BN109" i="3"/>
  <c r="BM109" i="3"/>
  <c r="BL109" i="3"/>
  <c r="BK109" i="3"/>
  <c r="BJ109" i="3"/>
  <c r="BI109" i="3"/>
  <c r="BH109" i="3"/>
  <c r="BG109" i="3"/>
  <c r="BF109" i="3"/>
  <c r="BE109" i="3"/>
  <c r="BD109" i="3"/>
  <c r="BC109" i="3"/>
  <c r="BB109" i="3"/>
  <c r="BA109" i="3"/>
  <c r="AZ109" i="3"/>
  <c r="AY109" i="3"/>
  <c r="AX109" i="3"/>
  <c r="AW109" i="3"/>
  <c r="AV109" i="3"/>
  <c r="AU109" i="3"/>
  <c r="AT109" i="3"/>
  <c r="AS109" i="3"/>
  <c r="AR109" i="3"/>
  <c r="AQ109" i="3"/>
  <c r="AP109" i="3"/>
  <c r="AO109" i="3"/>
  <c r="AN109" i="3"/>
  <c r="AM109" i="3"/>
  <c r="AL109" i="3"/>
  <c r="AK109" i="3"/>
  <c r="AJ109" i="3"/>
  <c r="AI109" i="3"/>
  <c r="AH109" i="3"/>
  <c r="AG109" i="3"/>
  <c r="AF109" i="3"/>
  <c r="AE109" i="3"/>
  <c r="AD109" i="3"/>
  <c r="AC109" i="3"/>
  <c r="AB109" i="3"/>
  <c r="AA109" i="3"/>
  <c r="Z109" i="3"/>
  <c r="Y109" i="3"/>
  <c r="X109" i="3"/>
  <c r="W109" i="3"/>
  <c r="V109" i="3"/>
  <c r="U109" i="3"/>
  <c r="T109" i="3"/>
  <c r="S109" i="3"/>
  <c r="R109" i="3"/>
  <c r="Q109" i="3"/>
  <c r="P109" i="3"/>
  <c r="O109" i="3"/>
  <c r="N109" i="3"/>
  <c r="M109" i="3"/>
  <c r="L109" i="3"/>
  <c r="K109" i="3"/>
  <c r="J109" i="3"/>
  <c r="I109" i="3"/>
  <c r="H109" i="3"/>
  <c r="G109" i="3"/>
  <c r="F109" i="3"/>
  <c r="E109" i="3"/>
  <c r="D109" i="3"/>
  <c r="CU108" i="3"/>
  <c r="CT108" i="3"/>
  <c r="CS108" i="3"/>
  <c r="CR108" i="3"/>
  <c r="CQ108" i="3"/>
  <c r="CP108" i="3"/>
  <c r="CO108" i="3"/>
  <c r="CN108" i="3"/>
  <c r="CM108" i="3"/>
  <c r="CL108" i="3"/>
  <c r="CK108" i="3"/>
  <c r="CJ108" i="3"/>
  <c r="CI108" i="3"/>
  <c r="CH108" i="3"/>
  <c r="CG108" i="3"/>
  <c r="CF108" i="3"/>
  <c r="CE108" i="3"/>
  <c r="CD108" i="3"/>
  <c r="CC108" i="3"/>
  <c r="CB108" i="3"/>
  <c r="CA108" i="3"/>
  <c r="BZ108" i="3"/>
  <c r="BY108" i="3"/>
  <c r="BX108" i="3"/>
  <c r="BW108" i="3"/>
  <c r="BV108" i="3"/>
  <c r="BU108" i="3"/>
  <c r="BT108" i="3"/>
  <c r="BS108" i="3"/>
  <c r="BR108" i="3"/>
  <c r="BQ108" i="3"/>
  <c r="BP108" i="3"/>
  <c r="BO108" i="3"/>
  <c r="BN108" i="3"/>
  <c r="BM108" i="3"/>
  <c r="BL108" i="3"/>
  <c r="BK108" i="3"/>
  <c r="BJ108" i="3"/>
  <c r="BI108" i="3"/>
  <c r="BH108" i="3"/>
  <c r="BG108" i="3"/>
  <c r="BF108" i="3"/>
  <c r="BE108" i="3"/>
  <c r="BD108" i="3"/>
  <c r="BC108" i="3"/>
  <c r="BB108" i="3"/>
  <c r="BA108"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V108" i="3"/>
  <c r="U108" i="3"/>
  <c r="T108" i="3"/>
  <c r="S108" i="3"/>
  <c r="R108" i="3"/>
  <c r="Q108" i="3"/>
  <c r="P108" i="3"/>
  <c r="O108" i="3"/>
  <c r="N108" i="3"/>
  <c r="M108" i="3"/>
  <c r="L108" i="3"/>
  <c r="K108" i="3"/>
  <c r="J108" i="3"/>
  <c r="I108" i="3"/>
  <c r="H108" i="3"/>
  <c r="G108" i="3"/>
  <c r="F108" i="3"/>
  <c r="E108" i="3"/>
  <c r="D108" i="3"/>
  <c r="CU107" i="3"/>
  <c r="CT107" i="3"/>
  <c r="CS107" i="3"/>
  <c r="CR107" i="3"/>
  <c r="CQ107" i="3"/>
  <c r="CP107" i="3"/>
  <c r="CO107" i="3"/>
  <c r="CN107" i="3"/>
  <c r="CM107" i="3"/>
  <c r="CL107" i="3"/>
  <c r="CK107" i="3"/>
  <c r="CJ107" i="3"/>
  <c r="CI107" i="3"/>
  <c r="CH107" i="3"/>
  <c r="CG107" i="3"/>
  <c r="CF107" i="3"/>
  <c r="CE107" i="3"/>
  <c r="CD107" i="3"/>
  <c r="CC107" i="3"/>
  <c r="CB107" i="3"/>
  <c r="CA107" i="3"/>
  <c r="BZ107" i="3"/>
  <c r="BY107" i="3"/>
  <c r="BX107" i="3"/>
  <c r="BW107" i="3"/>
  <c r="BV107" i="3"/>
  <c r="BU107" i="3"/>
  <c r="BT107" i="3"/>
  <c r="BS107" i="3"/>
  <c r="BR107" i="3"/>
  <c r="BQ107" i="3"/>
  <c r="BP107" i="3"/>
  <c r="BO107" i="3"/>
  <c r="BN107" i="3"/>
  <c r="BM107" i="3"/>
  <c r="BL107" i="3"/>
  <c r="BK107" i="3"/>
  <c r="BJ107" i="3"/>
  <c r="BI107" i="3"/>
  <c r="BH107" i="3"/>
  <c r="BG107" i="3"/>
  <c r="BF107" i="3"/>
  <c r="BE107" i="3"/>
  <c r="BD107" i="3"/>
  <c r="BC107" i="3"/>
  <c r="BB107" i="3"/>
  <c r="BA107" i="3"/>
  <c r="AZ107"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T107" i="3"/>
  <c r="S107" i="3"/>
  <c r="R107" i="3"/>
  <c r="Q107" i="3"/>
  <c r="P107" i="3"/>
  <c r="O107" i="3"/>
  <c r="N107" i="3"/>
  <c r="M107" i="3"/>
  <c r="L107" i="3"/>
  <c r="K107" i="3"/>
  <c r="J107" i="3"/>
  <c r="I107" i="3"/>
  <c r="H107" i="3"/>
  <c r="G107" i="3"/>
  <c r="F107" i="3"/>
  <c r="E107" i="3"/>
  <c r="D107" i="3"/>
  <c r="CU106" i="3"/>
  <c r="CT106" i="3"/>
  <c r="CS106" i="3"/>
  <c r="CR106" i="3"/>
  <c r="CQ106" i="3"/>
  <c r="CP106" i="3"/>
  <c r="CO106" i="3"/>
  <c r="CN106" i="3"/>
  <c r="CM106" i="3"/>
  <c r="CL106" i="3"/>
  <c r="CK106" i="3"/>
  <c r="CJ106" i="3"/>
  <c r="CI106" i="3"/>
  <c r="CH106" i="3"/>
  <c r="CG106" i="3"/>
  <c r="CF106" i="3"/>
  <c r="CE106" i="3"/>
  <c r="CD106" i="3"/>
  <c r="CC106" i="3"/>
  <c r="CB106" i="3"/>
  <c r="CA106" i="3"/>
  <c r="BZ106" i="3"/>
  <c r="BY106" i="3"/>
  <c r="BX106" i="3"/>
  <c r="BW106" i="3"/>
  <c r="BV106" i="3"/>
  <c r="BU106" i="3"/>
  <c r="BT106" i="3"/>
  <c r="BS106" i="3"/>
  <c r="BR106" i="3"/>
  <c r="BQ106" i="3"/>
  <c r="BP106" i="3"/>
  <c r="BO106" i="3"/>
  <c r="BN106" i="3"/>
  <c r="BM106" i="3"/>
  <c r="BL106" i="3"/>
  <c r="BK106" i="3"/>
  <c r="BJ106" i="3"/>
  <c r="BI106" i="3"/>
  <c r="BH106" i="3"/>
  <c r="BG106" i="3"/>
  <c r="BF106" i="3"/>
  <c r="BE106" i="3"/>
  <c r="BD106" i="3"/>
  <c r="BC106" i="3"/>
  <c r="BB106" i="3"/>
  <c r="BA106" i="3"/>
  <c r="AZ106"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Y106" i="3"/>
  <c r="X106" i="3"/>
  <c r="W106" i="3"/>
  <c r="V106" i="3"/>
  <c r="U106" i="3"/>
  <c r="T106" i="3"/>
  <c r="S106" i="3"/>
  <c r="R106" i="3"/>
  <c r="Q106" i="3"/>
  <c r="P106" i="3"/>
  <c r="O106" i="3"/>
  <c r="N106" i="3"/>
  <c r="M106" i="3"/>
  <c r="L106" i="3"/>
  <c r="K106" i="3"/>
  <c r="J106" i="3"/>
  <c r="I106" i="3"/>
  <c r="H106" i="3"/>
  <c r="G106" i="3"/>
  <c r="F106" i="3"/>
  <c r="E106" i="3"/>
  <c r="D106" i="3"/>
  <c r="CU105" i="3"/>
  <c r="CT105" i="3"/>
  <c r="CS105" i="3"/>
  <c r="CR105" i="3"/>
  <c r="CQ105" i="3"/>
  <c r="CP105" i="3"/>
  <c r="CO105" i="3"/>
  <c r="CN105" i="3"/>
  <c r="CM105" i="3"/>
  <c r="CL105" i="3"/>
  <c r="CK105" i="3"/>
  <c r="CJ105" i="3"/>
  <c r="CI105" i="3"/>
  <c r="CH105" i="3"/>
  <c r="CG105" i="3"/>
  <c r="CF105" i="3"/>
  <c r="CE105" i="3"/>
  <c r="CD105" i="3"/>
  <c r="CC105" i="3"/>
  <c r="CB105" i="3"/>
  <c r="CA105" i="3"/>
  <c r="BZ105" i="3"/>
  <c r="BY105" i="3"/>
  <c r="BX105" i="3"/>
  <c r="BW105" i="3"/>
  <c r="BV105" i="3"/>
  <c r="BU105" i="3"/>
  <c r="BT105" i="3"/>
  <c r="BS105" i="3"/>
  <c r="BR105" i="3"/>
  <c r="BQ105" i="3"/>
  <c r="BP105" i="3"/>
  <c r="BO105" i="3"/>
  <c r="BN105" i="3"/>
  <c r="BM105" i="3"/>
  <c r="BL105" i="3"/>
  <c r="BK105" i="3"/>
  <c r="BJ105" i="3"/>
  <c r="BI105" i="3"/>
  <c r="BH105" i="3"/>
  <c r="BG105" i="3"/>
  <c r="BF105" i="3"/>
  <c r="BE105" i="3"/>
  <c r="BD105" i="3"/>
  <c r="BC105" i="3"/>
  <c r="BB105" i="3"/>
  <c r="BA105" i="3"/>
  <c r="AZ105" i="3"/>
  <c r="AY105" i="3"/>
  <c r="AX105" i="3"/>
  <c r="AW105" i="3"/>
  <c r="AV105" i="3"/>
  <c r="AU105" i="3"/>
  <c r="AT105" i="3"/>
  <c r="AS105" i="3"/>
  <c r="AR105" i="3"/>
  <c r="AQ105" i="3"/>
  <c r="AP105" i="3"/>
  <c r="AO105" i="3"/>
  <c r="AN105" i="3"/>
  <c r="AM105" i="3"/>
  <c r="AL105" i="3"/>
  <c r="AK105" i="3"/>
  <c r="AJ105" i="3"/>
  <c r="AI105" i="3"/>
  <c r="AH105" i="3"/>
  <c r="AG105" i="3"/>
  <c r="AF105" i="3"/>
  <c r="AE105" i="3"/>
  <c r="AD105" i="3"/>
  <c r="AC105" i="3"/>
  <c r="AB105" i="3"/>
  <c r="AA105" i="3"/>
  <c r="Z105" i="3"/>
  <c r="Y105" i="3"/>
  <c r="X105" i="3"/>
  <c r="W105" i="3"/>
  <c r="V105" i="3"/>
  <c r="U105" i="3"/>
  <c r="T105" i="3"/>
  <c r="S105" i="3"/>
  <c r="R105" i="3"/>
  <c r="Q105" i="3"/>
  <c r="P105" i="3"/>
  <c r="O105" i="3"/>
  <c r="N105" i="3"/>
  <c r="M105" i="3"/>
  <c r="L105" i="3"/>
  <c r="K105" i="3"/>
  <c r="J105" i="3"/>
  <c r="I105" i="3"/>
  <c r="H105" i="3"/>
  <c r="G105" i="3"/>
  <c r="F105" i="3"/>
  <c r="E105" i="3"/>
  <c r="D105" i="3"/>
  <c r="CU104" i="3"/>
  <c r="CT104" i="3"/>
  <c r="CS104" i="3"/>
  <c r="CR104" i="3"/>
  <c r="CQ104" i="3"/>
  <c r="CP104" i="3"/>
  <c r="CO104" i="3"/>
  <c r="CN104" i="3"/>
  <c r="CM104" i="3"/>
  <c r="CL104" i="3"/>
  <c r="CK104" i="3"/>
  <c r="CJ104" i="3"/>
  <c r="CI104" i="3"/>
  <c r="CH104" i="3"/>
  <c r="CG104" i="3"/>
  <c r="CF104" i="3"/>
  <c r="CE104" i="3"/>
  <c r="CD104" i="3"/>
  <c r="CC104" i="3"/>
  <c r="CB104" i="3"/>
  <c r="CA104" i="3"/>
  <c r="BZ104" i="3"/>
  <c r="BY104" i="3"/>
  <c r="BX104" i="3"/>
  <c r="BW104" i="3"/>
  <c r="BV104" i="3"/>
  <c r="BU104" i="3"/>
  <c r="BT104" i="3"/>
  <c r="BS104" i="3"/>
  <c r="BR104" i="3"/>
  <c r="BQ104" i="3"/>
  <c r="BP104" i="3"/>
  <c r="BO104" i="3"/>
  <c r="BN104" i="3"/>
  <c r="BM104" i="3"/>
  <c r="BL104" i="3"/>
  <c r="BK104" i="3"/>
  <c r="BJ104" i="3"/>
  <c r="BI104" i="3"/>
  <c r="BH104" i="3"/>
  <c r="BG104" i="3"/>
  <c r="BF104" i="3"/>
  <c r="BE104" i="3"/>
  <c r="BD104" i="3"/>
  <c r="BC104" i="3"/>
  <c r="BB104" i="3"/>
  <c r="BA104" i="3"/>
  <c r="AZ104" i="3"/>
  <c r="AY104" i="3"/>
  <c r="AX104"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V104" i="3"/>
  <c r="U104" i="3"/>
  <c r="T104" i="3"/>
  <c r="S104" i="3"/>
  <c r="R104" i="3"/>
  <c r="Q104" i="3"/>
  <c r="P104" i="3"/>
  <c r="O104" i="3"/>
  <c r="N104" i="3"/>
  <c r="M104" i="3"/>
  <c r="L104" i="3"/>
  <c r="K104" i="3"/>
  <c r="J104" i="3"/>
  <c r="I104" i="3"/>
  <c r="H104" i="3"/>
  <c r="G104" i="3"/>
  <c r="F104" i="3"/>
  <c r="E104" i="3"/>
  <c r="D104" i="3"/>
  <c r="CU103" i="3"/>
  <c r="CT103" i="3"/>
  <c r="CS103" i="3"/>
  <c r="CR103" i="3"/>
  <c r="CQ103" i="3"/>
  <c r="CP103" i="3"/>
  <c r="CO103" i="3"/>
  <c r="CN103" i="3"/>
  <c r="CM103" i="3"/>
  <c r="CL103" i="3"/>
  <c r="CK103" i="3"/>
  <c r="CJ103" i="3"/>
  <c r="CI103" i="3"/>
  <c r="CH103" i="3"/>
  <c r="CG103" i="3"/>
  <c r="CF103" i="3"/>
  <c r="CE103" i="3"/>
  <c r="CD103" i="3"/>
  <c r="CC103" i="3"/>
  <c r="CB103" i="3"/>
  <c r="CA103" i="3"/>
  <c r="BZ103" i="3"/>
  <c r="BY103" i="3"/>
  <c r="BX103" i="3"/>
  <c r="BW103" i="3"/>
  <c r="BV103" i="3"/>
  <c r="BU103" i="3"/>
  <c r="BT103" i="3"/>
  <c r="BS103" i="3"/>
  <c r="BR103" i="3"/>
  <c r="BQ103" i="3"/>
  <c r="BP103" i="3"/>
  <c r="BO103" i="3"/>
  <c r="BN103" i="3"/>
  <c r="BM103" i="3"/>
  <c r="BL103" i="3"/>
  <c r="BK103" i="3"/>
  <c r="BJ103" i="3"/>
  <c r="BI103" i="3"/>
  <c r="BH103" i="3"/>
  <c r="BG103" i="3"/>
  <c r="BF103" i="3"/>
  <c r="BE103" i="3"/>
  <c r="BD103" i="3"/>
  <c r="BC103" i="3"/>
  <c r="BB103" i="3"/>
  <c r="BA103" i="3"/>
  <c r="AZ103" i="3"/>
  <c r="AY103" i="3"/>
  <c r="AX103" i="3"/>
  <c r="AW103" i="3"/>
  <c r="AV103" i="3"/>
  <c r="AU103" i="3"/>
  <c r="AT103" i="3"/>
  <c r="AS103" i="3"/>
  <c r="AR103" i="3"/>
  <c r="AQ103" i="3"/>
  <c r="AP103" i="3"/>
  <c r="AO103" i="3"/>
  <c r="AN103" i="3"/>
  <c r="AM103" i="3"/>
  <c r="AL103" i="3"/>
  <c r="AK103" i="3"/>
  <c r="AJ103" i="3"/>
  <c r="AI103" i="3"/>
  <c r="AH103" i="3"/>
  <c r="AG103" i="3"/>
  <c r="AF103" i="3"/>
  <c r="AE103" i="3"/>
  <c r="AD103" i="3"/>
  <c r="AC103" i="3"/>
  <c r="AB103" i="3"/>
  <c r="AA103" i="3"/>
  <c r="Z103" i="3"/>
  <c r="Y103" i="3"/>
  <c r="X103" i="3"/>
  <c r="W103" i="3"/>
  <c r="V103" i="3"/>
  <c r="U103" i="3"/>
  <c r="T103" i="3"/>
  <c r="S103" i="3"/>
  <c r="R103" i="3"/>
  <c r="Q103" i="3"/>
  <c r="P103" i="3"/>
  <c r="O103" i="3"/>
  <c r="N103" i="3"/>
  <c r="M103" i="3"/>
  <c r="L103" i="3"/>
  <c r="K103" i="3"/>
  <c r="J103" i="3"/>
  <c r="I103" i="3"/>
  <c r="H103" i="3"/>
  <c r="G103" i="3"/>
  <c r="F103" i="3"/>
  <c r="E103" i="3"/>
  <c r="D103" i="3"/>
  <c r="CU102" i="3"/>
  <c r="CT102" i="3"/>
  <c r="CS102" i="3"/>
  <c r="CR102" i="3"/>
  <c r="CQ102" i="3"/>
  <c r="CP102" i="3"/>
  <c r="CO102" i="3"/>
  <c r="CN102" i="3"/>
  <c r="CM102" i="3"/>
  <c r="CL102" i="3"/>
  <c r="CK102" i="3"/>
  <c r="CJ102" i="3"/>
  <c r="CI102" i="3"/>
  <c r="CH102" i="3"/>
  <c r="CG102" i="3"/>
  <c r="CF102" i="3"/>
  <c r="CE102" i="3"/>
  <c r="CD102" i="3"/>
  <c r="CC102" i="3"/>
  <c r="CB102" i="3"/>
  <c r="CA102" i="3"/>
  <c r="BZ102" i="3"/>
  <c r="BY102" i="3"/>
  <c r="BX102" i="3"/>
  <c r="BW102" i="3"/>
  <c r="BV102" i="3"/>
  <c r="BU102" i="3"/>
  <c r="BT102" i="3"/>
  <c r="BS102" i="3"/>
  <c r="BR102" i="3"/>
  <c r="BQ102" i="3"/>
  <c r="BP102" i="3"/>
  <c r="BO102" i="3"/>
  <c r="BN102" i="3"/>
  <c r="BM102" i="3"/>
  <c r="BL102" i="3"/>
  <c r="BK102" i="3"/>
  <c r="BJ102" i="3"/>
  <c r="BI102" i="3"/>
  <c r="BH102" i="3"/>
  <c r="BG102" i="3"/>
  <c r="BF102" i="3"/>
  <c r="BE102" i="3"/>
  <c r="BD102" i="3"/>
  <c r="BC102" i="3"/>
  <c r="BB102" i="3"/>
  <c r="BA102" i="3"/>
  <c r="AZ102" i="3"/>
  <c r="AY102" i="3"/>
  <c r="AX102"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V102" i="3"/>
  <c r="U102" i="3"/>
  <c r="T102" i="3"/>
  <c r="S102" i="3"/>
  <c r="R102" i="3"/>
  <c r="Q102" i="3"/>
  <c r="P102" i="3"/>
  <c r="O102" i="3"/>
  <c r="N102" i="3"/>
  <c r="M102" i="3"/>
  <c r="L102" i="3"/>
  <c r="K102" i="3"/>
  <c r="J102" i="3"/>
  <c r="I102" i="3"/>
  <c r="H102" i="3"/>
  <c r="G102" i="3"/>
  <c r="F102" i="3"/>
  <c r="E102" i="3"/>
  <c r="D102" i="3"/>
  <c r="CM101" i="3"/>
  <c r="CG101" i="3"/>
  <c r="AS101" i="3"/>
  <c r="AA101" i="3"/>
  <c r="U101" i="3"/>
  <c r="CU100" i="3"/>
  <c r="CT100" i="3"/>
  <c r="CS100" i="3"/>
  <c r="CR100" i="3"/>
  <c r="CQ100" i="3"/>
  <c r="CP100" i="3"/>
  <c r="CO100" i="3"/>
  <c r="CN100" i="3"/>
  <c r="CM100" i="3"/>
  <c r="CL100" i="3"/>
  <c r="CK100" i="3"/>
  <c r="CJ100" i="3"/>
  <c r="CI100" i="3"/>
  <c r="CH100" i="3"/>
  <c r="CG100" i="3"/>
  <c r="CF100" i="3"/>
  <c r="CE100" i="3"/>
  <c r="CD100" i="3"/>
  <c r="CC100" i="3"/>
  <c r="CB100" i="3"/>
  <c r="CA100" i="3"/>
  <c r="BZ100" i="3"/>
  <c r="BY100" i="3"/>
  <c r="BX100" i="3"/>
  <c r="BW100" i="3"/>
  <c r="BV100" i="3"/>
  <c r="BU100" i="3"/>
  <c r="BT100" i="3"/>
  <c r="BS100" i="3"/>
  <c r="BR100" i="3"/>
  <c r="BQ100" i="3"/>
  <c r="BP100" i="3"/>
  <c r="BO100" i="3"/>
  <c r="BN100" i="3"/>
  <c r="BM100" i="3"/>
  <c r="BL100" i="3"/>
  <c r="BK100" i="3"/>
  <c r="BJ100" i="3"/>
  <c r="BI100" i="3"/>
  <c r="BH100" i="3"/>
  <c r="BG100" i="3"/>
  <c r="BF100" i="3"/>
  <c r="BE100" i="3"/>
  <c r="BD100" i="3"/>
  <c r="BC100" i="3"/>
  <c r="BB100" i="3"/>
  <c r="BA100" i="3"/>
  <c r="AZ100"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A100" i="3"/>
  <c r="Z100" i="3"/>
  <c r="Y100" i="3"/>
  <c r="X100" i="3"/>
  <c r="W100" i="3"/>
  <c r="V100" i="3"/>
  <c r="U100" i="3"/>
  <c r="T100" i="3"/>
  <c r="S100" i="3"/>
  <c r="R100" i="3"/>
  <c r="Q100" i="3"/>
  <c r="P100" i="3"/>
  <c r="O100" i="3"/>
  <c r="N100" i="3"/>
  <c r="M100" i="3"/>
  <c r="L100" i="3"/>
  <c r="K100" i="3"/>
  <c r="J100" i="3"/>
  <c r="I100" i="3"/>
  <c r="H100" i="3"/>
  <c r="G100" i="3"/>
  <c r="F100" i="3"/>
  <c r="E100" i="3"/>
  <c r="D100" i="3"/>
  <c r="CU99" i="3"/>
  <c r="CT99" i="3"/>
  <c r="CS99" i="3"/>
  <c r="CR99" i="3"/>
  <c r="CQ99" i="3"/>
  <c r="CP99" i="3"/>
  <c r="CO99" i="3"/>
  <c r="CN99" i="3"/>
  <c r="CM99" i="3"/>
  <c r="CL99" i="3"/>
  <c r="CK99" i="3"/>
  <c r="CJ99" i="3"/>
  <c r="CI99" i="3"/>
  <c r="CH99" i="3"/>
  <c r="CG99" i="3"/>
  <c r="CF99" i="3"/>
  <c r="CE99" i="3"/>
  <c r="CD99" i="3"/>
  <c r="CC99" i="3"/>
  <c r="CB99" i="3"/>
  <c r="CA99" i="3"/>
  <c r="BZ99" i="3"/>
  <c r="BY99" i="3"/>
  <c r="BX99" i="3"/>
  <c r="BW99" i="3"/>
  <c r="BV99" i="3"/>
  <c r="BU99" i="3"/>
  <c r="BT99" i="3"/>
  <c r="BS99" i="3"/>
  <c r="BR99" i="3"/>
  <c r="BQ99" i="3"/>
  <c r="BP99" i="3"/>
  <c r="BO99" i="3"/>
  <c r="BN99" i="3"/>
  <c r="BM99" i="3"/>
  <c r="BL99" i="3"/>
  <c r="BK99" i="3"/>
  <c r="BJ99" i="3"/>
  <c r="BI99" i="3"/>
  <c r="BH99" i="3"/>
  <c r="BG99" i="3"/>
  <c r="BF99" i="3"/>
  <c r="BE99" i="3"/>
  <c r="BD99" i="3"/>
  <c r="BC99" i="3"/>
  <c r="BB99" i="3"/>
  <c r="BA99" i="3"/>
  <c r="AZ99" i="3"/>
  <c r="AY99" i="3"/>
  <c r="AX99" i="3"/>
  <c r="AW99" i="3"/>
  <c r="AV99" i="3"/>
  <c r="AU99" i="3"/>
  <c r="AT99" i="3"/>
  <c r="AS99" i="3"/>
  <c r="AR99" i="3"/>
  <c r="AQ99" i="3"/>
  <c r="AP99" i="3"/>
  <c r="AO99" i="3"/>
  <c r="AN99" i="3"/>
  <c r="AM99" i="3"/>
  <c r="AL99" i="3"/>
  <c r="AK99" i="3"/>
  <c r="AJ99" i="3"/>
  <c r="AI99" i="3"/>
  <c r="AH99" i="3"/>
  <c r="AG99" i="3"/>
  <c r="AF99" i="3"/>
  <c r="AE99" i="3"/>
  <c r="AD99" i="3"/>
  <c r="AC99" i="3"/>
  <c r="AB99" i="3"/>
  <c r="AA99" i="3"/>
  <c r="Z99" i="3"/>
  <c r="Y99" i="3"/>
  <c r="X99" i="3"/>
  <c r="W99" i="3"/>
  <c r="V99" i="3"/>
  <c r="U99" i="3"/>
  <c r="T99" i="3"/>
  <c r="S99" i="3"/>
  <c r="R99" i="3"/>
  <c r="Q99" i="3"/>
  <c r="P99" i="3"/>
  <c r="O99" i="3"/>
  <c r="N99" i="3"/>
  <c r="M99" i="3"/>
  <c r="L99" i="3"/>
  <c r="K99" i="3"/>
  <c r="J99" i="3"/>
  <c r="I99" i="3"/>
  <c r="H99" i="3"/>
  <c r="G99" i="3"/>
  <c r="F99" i="3"/>
  <c r="E99" i="3"/>
  <c r="D99" i="3"/>
  <c r="CU98" i="3"/>
  <c r="CT98" i="3"/>
  <c r="CS98" i="3"/>
  <c r="CR98" i="3"/>
  <c r="CQ98" i="3"/>
  <c r="CP98" i="3"/>
  <c r="CO98" i="3"/>
  <c r="CN98" i="3"/>
  <c r="CM98" i="3"/>
  <c r="CL98" i="3"/>
  <c r="CK98" i="3"/>
  <c r="CJ98" i="3"/>
  <c r="CI98" i="3"/>
  <c r="CH98" i="3"/>
  <c r="CG98" i="3"/>
  <c r="CF98" i="3"/>
  <c r="CE98" i="3"/>
  <c r="CD98" i="3"/>
  <c r="CC98" i="3"/>
  <c r="CB98" i="3"/>
  <c r="CA98" i="3"/>
  <c r="BZ98" i="3"/>
  <c r="BY98" i="3"/>
  <c r="BX98" i="3"/>
  <c r="BW98" i="3"/>
  <c r="BV98" i="3"/>
  <c r="BU98" i="3"/>
  <c r="BT98" i="3"/>
  <c r="BS98" i="3"/>
  <c r="BR98" i="3"/>
  <c r="BQ98" i="3"/>
  <c r="BP98" i="3"/>
  <c r="BO98" i="3"/>
  <c r="BO101" i="3"/>
  <c r="BN98" i="3"/>
  <c r="BM98" i="3"/>
  <c r="BL98" i="3"/>
  <c r="BK98" i="3"/>
  <c r="BJ98" i="3"/>
  <c r="BI98" i="3"/>
  <c r="BH98" i="3"/>
  <c r="BG98" i="3"/>
  <c r="BF98" i="3"/>
  <c r="BE98" i="3"/>
  <c r="BD98" i="3"/>
  <c r="BC98" i="3"/>
  <c r="BB98" i="3"/>
  <c r="BA98" i="3"/>
  <c r="AZ98" i="3"/>
  <c r="AY98" i="3"/>
  <c r="AX98" i="3"/>
  <c r="AW98" i="3"/>
  <c r="AV98" i="3"/>
  <c r="AU98" i="3"/>
  <c r="AT98" i="3"/>
  <c r="AS98" i="3"/>
  <c r="AR98" i="3"/>
  <c r="AQ98" i="3"/>
  <c r="AQ101" i="3"/>
  <c r="AP98" i="3"/>
  <c r="AO98" i="3"/>
  <c r="AN98" i="3"/>
  <c r="AM98" i="3"/>
  <c r="AL98" i="3"/>
  <c r="AK98" i="3"/>
  <c r="AJ98" i="3"/>
  <c r="AI98" i="3"/>
  <c r="AI101" i="3"/>
  <c r="AH98" i="3"/>
  <c r="AG98" i="3"/>
  <c r="AF98" i="3"/>
  <c r="AE98" i="3"/>
  <c r="AD98" i="3"/>
  <c r="AC98" i="3"/>
  <c r="AB98" i="3"/>
  <c r="AA98" i="3"/>
  <c r="Z98" i="3"/>
  <c r="Y98" i="3"/>
  <c r="X98" i="3"/>
  <c r="W98" i="3"/>
  <c r="V98" i="3"/>
  <c r="U98" i="3"/>
  <c r="T98" i="3"/>
  <c r="S98" i="3"/>
  <c r="R98" i="3"/>
  <c r="Q98" i="3"/>
  <c r="P98" i="3"/>
  <c r="O98" i="3"/>
  <c r="N98" i="3"/>
  <c r="M98" i="3"/>
  <c r="L98" i="3"/>
  <c r="K98" i="3"/>
  <c r="J98" i="3"/>
  <c r="I98" i="3"/>
  <c r="H98" i="3"/>
  <c r="G98" i="3"/>
  <c r="F98" i="3"/>
  <c r="E98" i="3"/>
  <c r="D98" i="3"/>
  <c r="CT96" i="3"/>
  <c r="CS96" i="3"/>
  <c r="CR96" i="3"/>
  <c r="CQ96" i="3"/>
  <c r="CM96" i="3"/>
  <c r="CL96" i="3"/>
  <c r="CK96" i="3"/>
  <c r="CG96" i="3"/>
  <c r="CE96" i="3"/>
  <c r="CA96" i="3"/>
  <c r="BZ96" i="3"/>
  <c r="BY96" i="3"/>
  <c r="BV96" i="3"/>
  <c r="BU96" i="3"/>
  <c r="BT96" i="3"/>
  <c r="BS96" i="3"/>
  <c r="BO96" i="3"/>
  <c r="BN96" i="3"/>
  <c r="BM96" i="3"/>
  <c r="BI96" i="3"/>
  <c r="BG96" i="3"/>
  <c r="BC96" i="3"/>
  <c r="BB96" i="3"/>
  <c r="BA96" i="3"/>
  <c r="AX96" i="3"/>
  <c r="AW96" i="3"/>
  <c r="AV96" i="3"/>
  <c r="AU96" i="3"/>
  <c r="AQ96" i="3"/>
  <c r="AP96" i="3"/>
  <c r="AO96" i="3"/>
  <c r="AK96" i="3"/>
  <c r="AI96" i="3"/>
  <c r="AE96" i="3"/>
  <c r="AD96" i="3"/>
  <c r="AC96" i="3"/>
  <c r="Z96" i="3"/>
  <c r="Y96" i="3"/>
  <c r="W96" i="3"/>
  <c r="T96" i="3"/>
  <c r="S96" i="3"/>
  <c r="Q96" i="3"/>
  <c r="M96" i="3"/>
  <c r="K96" i="3"/>
  <c r="G96" i="3"/>
  <c r="E96" i="3"/>
  <c r="CU95" i="3"/>
  <c r="CT95" i="3"/>
  <c r="CS95" i="3"/>
  <c r="CR95" i="3"/>
  <c r="CQ95" i="3"/>
  <c r="CP95" i="3"/>
  <c r="CO95" i="3"/>
  <c r="CN95" i="3"/>
  <c r="CM95" i="3"/>
  <c r="CL95" i="3"/>
  <c r="CK95" i="3"/>
  <c r="CJ95" i="3"/>
  <c r="CI95" i="3"/>
  <c r="CH95" i="3"/>
  <c r="CG95" i="3"/>
  <c r="CF95" i="3"/>
  <c r="CE95" i="3"/>
  <c r="CD95" i="3"/>
  <c r="CC95" i="3"/>
  <c r="CB95" i="3"/>
  <c r="CA95" i="3"/>
  <c r="BZ95" i="3"/>
  <c r="BY95" i="3"/>
  <c r="BX95" i="3"/>
  <c r="BW95" i="3"/>
  <c r="BV95" i="3"/>
  <c r="BU95" i="3"/>
  <c r="BT95" i="3"/>
  <c r="BS95" i="3"/>
  <c r="BR95" i="3"/>
  <c r="BQ95" i="3"/>
  <c r="BP95" i="3"/>
  <c r="BO95" i="3"/>
  <c r="BN95" i="3"/>
  <c r="BM95" i="3"/>
  <c r="BL95" i="3"/>
  <c r="BK95" i="3"/>
  <c r="BJ95" i="3"/>
  <c r="BI95" i="3"/>
  <c r="BH95" i="3"/>
  <c r="BG95" i="3"/>
  <c r="BF95" i="3"/>
  <c r="BE95" i="3"/>
  <c r="BD95" i="3"/>
  <c r="BC95" i="3"/>
  <c r="BB95" i="3"/>
  <c r="BA95" i="3"/>
  <c r="AZ95" i="3"/>
  <c r="AY95" i="3"/>
  <c r="AX95" i="3"/>
  <c r="AW95" i="3"/>
  <c r="AV95" i="3"/>
  <c r="AU95" i="3"/>
  <c r="AT95" i="3"/>
  <c r="AS95" i="3"/>
  <c r="AR95" i="3"/>
  <c r="AQ95" i="3"/>
  <c r="AP95" i="3"/>
  <c r="AO95" i="3"/>
  <c r="AN95" i="3"/>
  <c r="AM95" i="3"/>
  <c r="AL95" i="3"/>
  <c r="AK95" i="3"/>
  <c r="AJ95" i="3"/>
  <c r="AI95" i="3"/>
  <c r="AH95" i="3"/>
  <c r="AG95" i="3"/>
  <c r="AF95" i="3"/>
  <c r="AE95" i="3"/>
  <c r="AD95" i="3"/>
  <c r="AC95" i="3"/>
  <c r="AB95" i="3"/>
  <c r="AA95" i="3"/>
  <c r="Z95" i="3"/>
  <c r="Y95" i="3"/>
  <c r="X95" i="3"/>
  <c r="W95" i="3"/>
  <c r="V95" i="3"/>
  <c r="U95" i="3"/>
  <c r="T95" i="3"/>
  <c r="S95" i="3"/>
  <c r="R95" i="3"/>
  <c r="Q95" i="3"/>
  <c r="P95" i="3"/>
  <c r="O95" i="3"/>
  <c r="N95" i="3"/>
  <c r="M95" i="3"/>
  <c r="L95" i="3"/>
  <c r="K95" i="3"/>
  <c r="J95" i="3"/>
  <c r="I95" i="3"/>
  <c r="H95" i="3"/>
  <c r="G95" i="3"/>
  <c r="F95" i="3"/>
  <c r="E95" i="3"/>
  <c r="D95" i="3"/>
  <c r="CU94" i="3"/>
  <c r="CT94" i="3"/>
  <c r="CS94" i="3"/>
  <c r="CR94" i="3"/>
  <c r="CQ94" i="3"/>
  <c r="CP94" i="3"/>
  <c r="CO94" i="3"/>
  <c r="CN94" i="3"/>
  <c r="CM94" i="3"/>
  <c r="CL94" i="3"/>
  <c r="CK94" i="3"/>
  <c r="CJ94" i="3"/>
  <c r="CI94" i="3"/>
  <c r="CH94" i="3"/>
  <c r="CG94" i="3"/>
  <c r="CF94" i="3"/>
  <c r="CE94" i="3"/>
  <c r="CD94" i="3"/>
  <c r="CC94" i="3"/>
  <c r="CB94" i="3"/>
  <c r="CA94" i="3"/>
  <c r="BZ94" i="3"/>
  <c r="BY94" i="3"/>
  <c r="BX94" i="3"/>
  <c r="BW94" i="3"/>
  <c r="BV94" i="3"/>
  <c r="BU94" i="3"/>
  <c r="BT94" i="3"/>
  <c r="BS94" i="3"/>
  <c r="BR94" i="3"/>
  <c r="BQ94" i="3"/>
  <c r="BP94" i="3"/>
  <c r="BO94" i="3"/>
  <c r="BN94" i="3"/>
  <c r="BM94" i="3"/>
  <c r="BL94" i="3"/>
  <c r="BK94" i="3"/>
  <c r="BJ94" i="3"/>
  <c r="BI94" i="3"/>
  <c r="BH94" i="3"/>
  <c r="BG94" i="3"/>
  <c r="BF94" i="3"/>
  <c r="BE94" i="3"/>
  <c r="BD94" i="3"/>
  <c r="BC94" i="3"/>
  <c r="BB94" i="3"/>
  <c r="BA94" i="3"/>
  <c r="AZ94"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V94" i="3"/>
  <c r="U94" i="3"/>
  <c r="T94" i="3"/>
  <c r="S94" i="3"/>
  <c r="R94" i="3"/>
  <c r="Q94" i="3"/>
  <c r="P94" i="3"/>
  <c r="O94" i="3"/>
  <c r="N94" i="3"/>
  <c r="M94" i="3"/>
  <c r="L94" i="3"/>
  <c r="K94" i="3"/>
  <c r="J94" i="3"/>
  <c r="I94" i="3"/>
  <c r="H94" i="3"/>
  <c r="G94" i="3"/>
  <c r="F94" i="3"/>
  <c r="E94" i="3"/>
  <c r="D94" i="3"/>
  <c r="CU93" i="3"/>
  <c r="CT93" i="3"/>
  <c r="CS93" i="3"/>
  <c r="CR93" i="3"/>
  <c r="CQ93" i="3"/>
  <c r="CP93" i="3"/>
  <c r="CO93" i="3"/>
  <c r="CN93" i="3"/>
  <c r="CM93" i="3"/>
  <c r="CL93" i="3"/>
  <c r="CK93" i="3"/>
  <c r="CJ93" i="3"/>
  <c r="CI93" i="3"/>
  <c r="CH93" i="3"/>
  <c r="CG93" i="3"/>
  <c r="CF93" i="3"/>
  <c r="CE93" i="3"/>
  <c r="CD93" i="3"/>
  <c r="CC93" i="3"/>
  <c r="CB93" i="3"/>
  <c r="CA93" i="3"/>
  <c r="BZ93" i="3"/>
  <c r="BY93" i="3"/>
  <c r="BX93" i="3"/>
  <c r="BW93" i="3"/>
  <c r="BV93" i="3"/>
  <c r="BU93" i="3"/>
  <c r="BT93" i="3"/>
  <c r="BS93" i="3"/>
  <c r="BR93" i="3"/>
  <c r="BQ93" i="3"/>
  <c r="BP93" i="3"/>
  <c r="BO93" i="3"/>
  <c r="BN93" i="3"/>
  <c r="BM93" i="3"/>
  <c r="BL93" i="3"/>
  <c r="BK93" i="3"/>
  <c r="BJ93" i="3"/>
  <c r="BI93" i="3"/>
  <c r="BH93" i="3"/>
  <c r="BG93" i="3"/>
  <c r="BF93" i="3"/>
  <c r="BE93" i="3"/>
  <c r="BD93" i="3"/>
  <c r="BC93" i="3"/>
  <c r="BB93" i="3"/>
  <c r="BA93" i="3"/>
  <c r="AZ93" i="3"/>
  <c r="AY93" i="3"/>
  <c r="AX93" i="3"/>
  <c r="AW93" i="3"/>
  <c r="AV93" i="3"/>
  <c r="AU93" i="3"/>
  <c r="AT93" i="3"/>
  <c r="AS93" i="3"/>
  <c r="AR93" i="3"/>
  <c r="AQ93" i="3"/>
  <c r="AP93" i="3"/>
  <c r="AO93" i="3"/>
  <c r="AN93" i="3"/>
  <c r="AM93" i="3"/>
  <c r="AL93" i="3"/>
  <c r="AK93" i="3"/>
  <c r="AJ93" i="3"/>
  <c r="AI93" i="3"/>
  <c r="AH93" i="3"/>
  <c r="AG93" i="3"/>
  <c r="AF93" i="3"/>
  <c r="AE93" i="3"/>
  <c r="AD93" i="3"/>
  <c r="AC93" i="3"/>
  <c r="AB93" i="3"/>
  <c r="AA93" i="3"/>
  <c r="Z93" i="3"/>
  <c r="Y93" i="3"/>
  <c r="X93" i="3"/>
  <c r="W93" i="3"/>
  <c r="V93" i="3"/>
  <c r="U93" i="3"/>
  <c r="T93" i="3"/>
  <c r="S93" i="3"/>
  <c r="R93" i="3"/>
  <c r="Q93" i="3"/>
  <c r="P93" i="3"/>
  <c r="O93" i="3"/>
  <c r="N93" i="3"/>
  <c r="M93" i="3"/>
  <c r="L93" i="3"/>
  <c r="K93" i="3"/>
  <c r="J93" i="3"/>
  <c r="I93" i="3"/>
  <c r="H93" i="3"/>
  <c r="G93" i="3"/>
  <c r="F93" i="3"/>
  <c r="E93" i="3"/>
  <c r="D93" i="3"/>
  <c r="CU92" i="3"/>
  <c r="CT92" i="3"/>
  <c r="CS92" i="3"/>
  <c r="CR92" i="3"/>
  <c r="CQ92" i="3"/>
  <c r="CP92" i="3"/>
  <c r="CO92" i="3"/>
  <c r="CN92" i="3"/>
  <c r="CM92" i="3"/>
  <c r="CL92" i="3"/>
  <c r="CK92" i="3"/>
  <c r="CJ92" i="3"/>
  <c r="CI92" i="3"/>
  <c r="CH92" i="3"/>
  <c r="CG92" i="3"/>
  <c r="CF92" i="3"/>
  <c r="CE92" i="3"/>
  <c r="CD92" i="3"/>
  <c r="CC92" i="3"/>
  <c r="CB92" i="3"/>
  <c r="CA92" i="3"/>
  <c r="BZ92" i="3"/>
  <c r="BY92" i="3"/>
  <c r="BX92" i="3"/>
  <c r="BW92" i="3"/>
  <c r="BV92" i="3"/>
  <c r="BU92" i="3"/>
  <c r="BT92" i="3"/>
  <c r="BS92" i="3"/>
  <c r="BR92" i="3"/>
  <c r="BQ92" i="3"/>
  <c r="BP92" i="3"/>
  <c r="BO92" i="3"/>
  <c r="BN92" i="3"/>
  <c r="BM92" i="3"/>
  <c r="BL92" i="3"/>
  <c r="BK92" i="3"/>
  <c r="BJ92" i="3"/>
  <c r="BI92" i="3"/>
  <c r="BH92" i="3"/>
  <c r="BG92" i="3"/>
  <c r="BF92" i="3"/>
  <c r="BE92" i="3"/>
  <c r="BD92" i="3"/>
  <c r="BC92" i="3"/>
  <c r="BB92"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V92" i="3"/>
  <c r="U92" i="3"/>
  <c r="T92" i="3"/>
  <c r="S92" i="3"/>
  <c r="R92" i="3"/>
  <c r="Q92" i="3"/>
  <c r="P92" i="3"/>
  <c r="O92" i="3"/>
  <c r="N92" i="3"/>
  <c r="M92" i="3"/>
  <c r="L92" i="3"/>
  <c r="K92" i="3"/>
  <c r="J92" i="3"/>
  <c r="I92" i="3"/>
  <c r="H92" i="3"/>
  <c r="G92" i="3"/>
  <c r="F92" i="3"/>
  <c r="E92" i="3"/>
  <c r="D92" i="3"/>
  <c r="CU91" i="3"/>
  <c r="CT91" i="3"/>
  <c r="CS91" i="3"/>
  <c r="CR91" i="3"/>
  <c r="CQ91" i="3"/>
  <c r="CP91" i="3"/>
  <c r="CO91" i="3"/>
  <c r="CN91" i="3"/>
  <c r="CM91" i="3"/>
  <c r="CL91" i="3"/>
  <c r="CK91" i="3"/>
  <c r="CJ91" i="3"/>
  <c r="CI91" i="3"/>
  <c r="CH91" i="3"/>
  <c r="CG91" i="3"/>
  <c r="CF91" i="3"/>
  <c r="CE91" i="3"/>
  <c r="CD91" i="3"/>
  <c r="CC91" i="3"/>
  <c r="CB91" i="3"/>
  <c r="CA91" i="3"/>
  <c r="BZ91" i="3"/>
  <c r="BY91" i="3"/>
  <c r="BX91" i="3"/>
  <c r="BW91" i="3"/>
  <c r="BV91" i="3"/>
  <c r="BU91" i="3"/>
  <c r="BT91" i="3"/>
  <c r="BS91" i="3"/>
  <c r="BR91" i="3"/>
  <c r="BQ91" i="3"/>
  <c r="BP91" i="3"/>
  <c r="BO91" i="3"/>
  <c r="BN91" i="3"/>
  <c r="BM91" i="3"/>
  <c r="BL91" i="3"/>
  <c r="BK91" i="3"/>
  <c r="BJ91" i="3"/>
  <c r="BI91" i="3"/>
  <c r="BH91" i="3"/>
  <c r="BG91" i="3"/>
  <c r="BF91" i="3"/>
  <c r="BE91" i="3"/>
  <c r="BD91" i="3"/>
  <c r="BC91" i="3"/>
  <c r="BB91" i="3"/>
  <c r="BA91" i="3"/>
  <c r="AZ91" i="3"/>
  <c r="AY91" i="3"/>
  <c r="AX91" i="3"/>
  <c r="AW91" i="3"/>
  <c r="AV91" i="3"/>
  <c r="AU91" i="3"/>
  <c r="AT91" i="3"/>
  <c r="AS91" i="3"/>
  <c r="AR91" i="3"/>
  <c r="AQ91" i="3"/>
  <c r="AP91" i="3"/>
  <c r="AO91" i="3"/>
  <c r="AN91" i="3"/>
  <c r="AM91" i="3"/>
  <c r="AL91" i="3"/>
  <c r="AK91" i="3"/>
  <c r="AJ91" i="3"/>
  <c r="AI91" i="3"/>
  <c r="AH91" i="3"/>
  <c r="AG91" i="3"/>
  <c r="AF91" i="3"/>
  <c r="AE91" i="3"/>
  <c r="AD91" i="3"/>
  <c r="AC91" i="3"/>
  <c r="AB91" i="3"/>
  <c r="AA91" i="3"/>
  <c r="Z91" i="3"/>
  <c r="Y91" i="3"/>
  <c r="X91" i="3"/>
  <c r="W91" i="3"/>
  <c r="V91" i="3"/>
  <c r="U91" i="3"/>
  <c r="T91" i="3"/>
  <c r="S91" i="3"/>
  <c r="R91" i="3"/>
  <c r="Q91" i="3"/>
  <c r="P91" i="3"/>
  <c r="O91" i="3"/>
  <c r="N91" i="3"/>
  <c r="M91" i="3"/>
  <c r="L91" i="3"/>
  <c r="K91" i="3"/>
  <c r="J91" i="3"/>
  <c r="I91" i="3"/>
  <c r="H91" i="3"/>
  <c r="G91" i="3"/>
  <c r="F91" i="3"/>
  <c r="E91" i="3"/>
  <c r="D91" i="3"/>
  <c r="CU90" i="3"/>
  <c r="CT90" i="3"/>
  <c r="CS90" i="3"/>
  <c r="CR90" i="3"/>
  <c r="CQ90" i="3"/>
  <c r="CP90" i="3"/>
  <c r="CO90" i="3"/>
  <c r="CN90" i="3"/>
  <c r="CM90" i="3"/>
  <c r="CL90" i="3"/>
  <c r="CK90" i="3"/>
  <c r="CJ90" i="3"/>
  <c r="CI90" i="3"/>
  <c r="CH90" i="3"/>
  <c r="CG90" i="3"/>
  <c r="CF90" i="3"/>
  <c r="CE90" i="3"/>
  <c r="CD90" i="3"/>
  <c r="CC90" i="3"/>
  <c r="CB90" i="3"/>
  <c r="CA90" i="3"/>
  <c r="BZ90" i="3"/>
  <c r="BY90" i="3"/>
  <c r="BX90" i="3"/>
  <c r="BW90" i="3"/>
  <c r="BV90" i="3"/>
  <c r="BU90" i="3"/>
  <c r="BT90" i="3"/>
  <c r="BS90" i="3"/>
  <c r="BR90" i="3"/>
  <c r="BQ90" i="3"/>
  <c r="BP90" i="3"/>
  <c r="BO90" i="3"/>
  <c r="BN90" i="3"/>
  <c r="BM90" i="3"/>
  <c r="BL90" i="3"/>
  <c r="BK90" i="3"/>
  <c r="BJ90" i="3"/>
  <c r="BI90" i="3"/>
  <c r="BH90" i="3"/>
  <c r="BG90" i="3"/>
  <c r="BF90" i="3"/>
  <c r="BE90" i="3"/>
  <c r="BD90" i="3"/>
  <c r="BC90" i="3"/>
  <c r="BB90" i="3"/>
  <c r="BA90" i="3"/>
  <c r="AZ90" i="3"/>
  <c r="AY90" i="3"/>
  <c r="AX90" i="3"/>
  <c r="AW90" i="3"/>
  <c r="AV90" i="3"/>
  <c r="AU90" i="3"/>
  <c r="AT90" i="3"/>
  <c r="AS90" i="3"/>
  <c r="AR90" i="3"/>
  <c r="AQ90" i="3"/>
  <c r="AP90" i="3"/>
  <c r="AO90" i="3"/>
  <c r="AN90" i="3"/>
  <c r="AM90" i="3"/>
  <c r="AL90" i="3"/>
  <c r="AK90" i="3"/>
  <c r="AJ90" i="3"/>
  <c r="AI90" i="3"/>
  <c r="AH90" i="3"/>
  <c r="AG90" i="3"/>
  <c r="AF90" i="3"/>
  <c r="AE90" i="3"/>
  <c r="AD90" i="3"/>
  <c r="AC90" i="3"/>
  <c r="AB90" i="3"/>
  <c r="AA90" i="3"/>
  <c r="Z90" i="3"/>
  <c r="Y90" i="3"/>
  <c r="X90" i="3"/>
  <c r="W90" i="3"/>
  <c r="V90" i="3"/>
  <c r="U90" i="3"/>
  <c r="T90" i="3"/>
  <c r="S90" i="3"/>
  <c r="R90" i="3"/>
  <c r="Q90" i="3"/>
  <c r="P90" i="3"/>
  <c r="O90" i="3"/>
  <c r="N90" i="3"/>
  <c r="M90" i="3"/>
  <c r="L90" i="3"/>
  <c r="K90" i="3"/>
  <c r="J90" i="3"/>
  <c r="I90" i="3"/>
  <c r="H90" i="3"/>
  <c r="G90" i="3"/>
  <c r="F90" i="3"/>
  <c r="E90" i="3"/>
  <c r="D90" i="3"/>
  <c r="CU89" i="3"/>
  <c r="CT89" i="3"/>
  <c r="CS89" i="3"/>
  <c r="CR89" i="3"/>
  <c r="CQ89" i="3"/>
  <c r="CP89" i="3"/>
  <c r="CO89" i="3"/>
  <c r="CN89" i="3"/>
  <c r="CM89" i="3"/>
  <c r="CL89" i="3"/>
  <c r="CK89" i="3"/>
  <c r="CJ89" i="3"/>
  <c r="CI89" i="3"/>
  <c r="CH89" i="3"/>
  <c r="CG89" i="3"/>
  <c r="CF89" i="3"/>
  <c r="CE89" i="3"/>
  <c r="CD89" i="3"/>
  <c r="CC89" i="3"/>
  <c r="CB89" i="3"/>
  <c r="CA89" i="3"/>
  <c r="BZ89" i="3"/>
  <c r="BY89" i="3"/>
  <c r="BX89" i="3"/>
  <c r="BW89" i="3"/>
  <c r="BV89" i="3"/>
  <c r="BU89" i="3"/>
  <c r="BT89" i="3"/>
  <c r="BS89" i="3"/>
  <c r="BR89" i="3"/>
  <c r="BQ89" i="3"/>
  <c r="BP89" i="3"/>
  <c r="BO89" i="3"/>
  <c r="BN89" i="3"/>
  <c r="BM89" i="3"/>
  <c r="BL89" i="3"/>
  <c r="BK89" i="3"/>
  <c r="BJ89" i="3"/>
  <c r="BI89" i="3"/>
  <c r="BH89" i="3"/>
  <c r="BG89" i="3"/>
  <c r="BF89" i="3"/>
  <c r="BE89" i="3"/>
  <c r="BD89" i="3"/>
  <c r="BC89" i="3"/>
  <c r="BB89" i="3"/>
  <c r="BA89" i="3"/>
  <c r="AZ89"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T89" i="3"/>
  <c r="S89" i="3"/>
  <c r="R89" i="3"/>
  <c r="Q89" i="3"/>
  <c r="P89" i="3"/>
  <c r="O89" i="3"/>
  <c r="N89" i="3"/>
  <c r="M89" i="3"/>
  <c r="L89" i="3"/>
  <c r="K89" i="3"/>
  <c r="J89" i="3"/>
  <c r="I89" i="3"/>
  <c r="H89" i="3"/>
  <c r="G89" i="3"/>
  <c r="F89" i="3"/>
  <c r="E89" i="3"/>
  <c r="D89" i="3"/>
  <c r="CU88" i="3"/>
  <c r="CT88" i="3"/>
  <c r="CS88" i="3"/>
  <c r="CR88" i="3"/>
  <c r="CQ88" i="3"/>
  <c r="CP88" i="3"/>
  <c r="CO88" i="3"/>
  <c r="CN88" i="3"/>
  <c r="CM88" i="3"/>
  <c r="CL88" i="3"/>
  <c r="CK88" i="3"/>
  <c r="CJ88" i="3"/>
  <c r="CI88" i="3"/>
  <c r="CH88" i="3"/>
  <c r="CG88" i="3"/>
  <c r="CF88" i="3"/>
  <c r="CE88" i="3"/>
  <c r="CD88" i="3"/>
  <c r="CC88" i="3"/>
  <c r="CB88" i="3"/>
  <c r="CA88" i="3"/>
  <c r="BZ88" i="3"/>
  <c r="BY88" i="3"/>
  <c r="BX88" i="3"/>
  <c r="BW88" i="3"/>
  <c r="BV88" i="3"/>
  <c r="BU88" i="3"/>
  <c r="BT88" i="3"/>
  <c r="BS88" i="3"/>
  <c r="BR88" i="3"/>
  <c r="BQ88" i="3"/>
  <c r="BP88" i="3"/>
  <c r="BO88" i="3"/>
  <c r="BN88" i="3"/>
  <c r="BM88" i="3"/>
  <c r="BL88" i="3"/>
  <c r="BK88" i="3"/>
  <c r="BJ88" i="3"/>
  <c r="BI88" i="3"/>
  <c r="BH88" i="3"/>
  <c r="BG88" i="3"/>
  <c r="BF88" i="3"/>
  <c r="BE88" i="3"/>
  <c r="BD88" i="3"/>
  <c r="BC88" i="3"/>
  <c r="BB88" i="3"/>
  <c r="BA88" i="3"/>
  <c r="AZ88"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X88" i="3"/>
  <c r="W88" i="3"/>
  <c r="V88" i="3"/>
  <c r="U88" i="3"/>
  <c r="T88" i="3"/>
  <c r="S88" i="3"/>
  <c r="R88" i="3"/>
  <c r="Q88" i="3"/>
  <c r="P88" i="3"/>
  <c r="O88" i="3"/>
  <c r="N88" i="3"/>
  <c r="M88" i="3"/>
  <c r="L88" i="3"/>
  <c r="K88" i="3"/>
  <c r="J88" i="3"/>
  <c r="I88" i="3"/>
  <c r="H88" i="3"/>
  <c r="G88" i="3"/>
  <c r="F88" i="3"/>
  <c r="E88" i="3"/>
  <c r="D88" i="3"/>
  <c r="CU87" i="3"/>
  <c r="CT87" i="3"/>
  <c r="CS87" i="3"/>
  <c r="CR87" i="3"/>
  <c r="CQ87" i="3"/>
  <c r="CP87" i="3"/>
  <c r="CO87" i="3"/>
  <c r="CN87" i="3"/>
  <c r="CM87" i="3"/>
  <c r="CL87" i="3"/>
  <c r="CK87" i="3"/>
  <c r="CJ87" i="3"/>
  <c r="CI87" i="3"/>
  <c r="CH87" i="3"/>
  <c r="CG87" i="3"/>
  <c r="CF87" i="3"/>
  <c r="CE87" i="3"/>
  <c r="CD87" i="3"/>
  <c r="CC87" i="3"/>
  <c r="CB87" i="3"/>
  <c r="CA87" i="3"/>
  <c r="BZ87" i="3"/>
  <c r="BY87" i="3"/>
  <c r="BX87" i="3"/>
  <c r="BW87" i="3"/>
  <c r="BV87" i="3"/>
  <c r="BU87" i="3"/>
  <c r="BT87" i="3"/>
  <c r="BS87" i="3"/>
  <c r="BR87" i="3"/>
  <c r="BQ87" i="3"/>
  <c r="BP87" i="3"/>
  <c r="BO87" i="3"/>
  <c r="BN87" i="3"/>
  <c r="BM87" i="3"/>
  <c r="BL87" i="3"/>
  <c r="BK87" i="3"/>
  <c r="BJ87" i="3"/>
  <c r="BI87" i="3"/>
  <c r="BH87" i="3"/>
  <c r="BG87" i="3"/>
  <c r="BF87" i="3"/>
  <c r="BE87" i="3"/>
  <c r="BD87" i="3"/>
  <c r="BC87" i="3"/>
  <c r="BB87" i="3"/>
  <c r="BA87" i="3"/>
  <c r="AZ87" i="3"/>
  <c r="AY87" i="3"/>
  <c r="AX87" i="3"/>
  <c r="AW87" i="3"/>
  <c r="AV87" i="3"/>
  <c r="AU87" i="3"/>
  <c r="AT87" i="3"/>
  <c r="AS87" i="3"/>
  <c r="AR87" i="3"/>
  <c r="AQ87" i="3"/>
  <c r="AP87" i="3"/>
  <c r="AO87" i="3"/>
  <c r="AN87" i="3"/>
  <c r="AM87" i="3"/>
  <c r="AL87" i="3"/>
  <c r="AK87" i="3"/>
  <c r="AJ87" i="3"/>
  <c r="AI87" i="3"/>
  <c r="AH87" i="3"/>
  <c r="AG87" i="3"/>
  <c r="AF87" i="3"/>
  <c r="AE87" i="3"/>
  <c r="AD87" i="3"/>
  <c r="AC87" i="3"/>
  <c r="AB87" i="3"/>
  <c r="AA87" i="3"/>
  <c r="Z87" i="3"/>
  <c r="Y87" i="3"/>
  <c r="X87" i="3"/>
  <c r="W87" i="3"/>
  <c r="V87" i="3"/>
  <c r="U87" i="3"/>
  <c r="T87" i="3"/>
  <c r="S87" i="3"/>
  <c r="R87" i="3"/>
  <c r="Q87" i="3"/>
  <c r="P87" i="3"/>
  <c r="O87" i="3"/>
  <c r="N87" i="3"/>
  <c r="M87" i="3"/>
  <c r="L87" i="3"/>
  <c r="K87" i="3"/>
  <c r="J87" i="3"/>
  <c r="I87" i="3"/>
  <c r="H87" i="3"/>
  <c r="G87" i="3"/>
  <c r="F87" i="3"/>
  <c r="E87" i="3"/>
  <c r="D87" i="3"/>
  <c r="CU86" i="3"/>
  <c r="CT86" i="3"/>
  <c r="CS86" i="3"/>
  <c r="CR86" i="3"/>
  <c r="CQ86" i="3"/>
  <c r="CP86" i="3"/>
  <c r="CO86" i="3"/>
  <c r="CN86" i="3"/>
  <c r="CM86" i="3"/>
  <c r="CL86" i="3"/>
  <c r="CK86" i="3"/>
  <c r="CJ86" i="3"/>
  <c r="CI86" i="3"/>
  <c r="CH86" i="3"/>
  <c r="CG86" i="3"/>
  <c r="CF86" i="3"/>
  <c r="CE86" i="3"/>
  <c r="CD86" i="3"/>
  <c r="CC86" i="3"/>
  <c r="CB86" i="3"/>
  <c r="CA86" i="3"/>
  <c r="BZ86" i="3"/>
  <c r="BY86" i="3"/>
  <c r="BX86" i="3"/>
  <c r="BW86" i="3"/>
  <c r="BV86" i="3"/>
  <c r="BU86" i="3"/>
  <c r="BT86" i="3"/>
  <c r="BS86" i="3"/>
  <c r="BR86" i="3"/>
  <c r="BQ86" i="3"/>
  <c r="BP86" i="3"/>
  <c r="BO86" i="3"/>
  <c r="BN86" i="3"/>
  <c r="BM86" i="3"/>
  <c r="BL86" i="3"/>
  <c r="BK86" i="3"/>
  <c r="BJ86" i="3"/>
  <c r="BI86" i="3"/>
  <c r="BH86" i="3"/>
  <c r="BG86" i="3"/>
  <c r="BF86" i="3"/>
  <c r="BE86" i="3"/>
  <c r="BD86" i="3"/>
  <c r="BC86" i="3"/>
  <c r="BB86" i="3"/>
  <c r="BA86" i="3"/>
  <c r="AZ86"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T86" i="3"/>
  <c r="S86" i="3"/>
  <c r="R86" i="3"/>
  <c r="Q86" i="3"/>
  <c r="P86" i="3"/>
  <c r="O86" i="3"/>
  <c r="N86" i="3"/>
  <c r="M86" i="3"/>
  <c r="L86" i="3"/>
  <c r="K86" i="3"/>
  <c r="J86" i="3"/>
  <c r="I86" i="3"/>
  <c r="H86" i="3"/>
  <c r="G86" i="3"/>
  <c r="F86" i="3"/>
  <c r="E86" i="3"/>
  <c r="D86" i="3"/>
  <c r="CU85" i="3"/>
  <c r="CT85" i="3"/>
  <c r="CS85" i="3"/>
  <c r="CR85" i="3"/>
  <c r="CQ85" i="3"/>
  <c r="CP85" i="3"/>
  <c r="CO85" i="3"/>
  <c r="CN85" i="3"/>
  <c r="CM85" i="3"/>
  <c r="CL85" i="3"/>
  <c r="CK85" i="3"/>
  <c r="CJ85" i="3"/>
  <c r="CI85" i="3"/>
  <c r="CH85" i="3"/>
  <c r="CG85" i="3"/>
  <c r="CF85" i="3"/>
  <c r="CE85" i="3"/>
  <c r="CD85" i="3"/>
  <c r="CC85" i="3"/>
  <c r="CB85" i="3"/>
  <c r="CA85" i="3"/>
  <c r="BZ85" i="3"/>
  <c r="BY85" i="3"/>
  <c r="BX85" i="3"/>
  <c r="BW85" i="3"/>
  <c r="BV85" i="3"/>
  <c r="BU85" i="3"/>
  <c r="BT85" i="3"/>
  <c r="BS85" i="3"/>
  <c r="BR85" i="3"/>
  <c r="BQ85" i="3"/>
  <c r="BP85" i="3"/>
  <c r="BO85" i="3"/>
  <c r="BN85" i="3"/>
  <c r="BM85" i="3"/>
  <c r="BL85" i="3"/>
  <c r="BK85" i="3"/>
  <c r="BJ85" i="3"/>
  <c r="BI85" i="3"/>
  <c r="BH85" i="3"/>
  <c r="BG85" i="3"/>
  <c r="BF85" i="3"/>
  <c r="BE85" i="3"/>
  <c r="BD85" i="3"/>
  <c r="BC85" i="3"/>
  <c r="BB85" i="3"/>
  <c r="BA85" i="3"/>
  <c r="AZ85" i="3"/>
  <c r="AY85" i="3"/>
  <c r="AX85" i="3"/>
  <c r="AW85" i="3"/>
  <c r="AV85" i="3"/>
  <c r="AU85" i="3"/>
  <c r="AT85" i="3"/>
  <c r="AS85" i="3"/>
  <c r="AR85" i="3"/>
  <c r="AQ85" i="3"/>
  <c r="AP85" i="3"/>
  <c r="AO85" i="3"/>
  <c r="AN85" i="3"/>
  <c r="AM85" i="3"/>
  <c r="AL85" i="3"/>
  <c r="AK85" i="3"/>
  <c r="AJ85" i="3"/>
  <c r="AI85" i="3"/>
  <c r="AH85" i="3"/>
  <c r="AG85" i="3"/>
  <c r="AF85" i="3"/>
  <c r="AE85" i="3"/>
  <c r="AD85" i="3"/>
  <c r="AC85" i="3"/>
  <c r="AB85" i="3"/>
  <c r="AA85" i="3"/>
  <c r="Z85" i="3"/>
  <c r="Y85" i="3"/>
  <c r="X85" i="3"/>
  <c r="W85" i="3"/>
  <c r="V85" i="3"/>
  <c r="U85" i="3"/>
  <c r="T85" i="3"/>
  <c r="S85" i="3"/>
  <c r="R85" i="3"/>
  <c r="Q85" i="3"/>
  <c r="P85" i="3"/>
  <c r="O85" i="3"/>
  <c r="N85" i="3"/>
  <c r="M85" i="3"/>
  <c r="L85" i="3"/>
  <c r="K85" i="3"/>
  <c r="J85" i="3"/>
  <c r="I85" i="3"/>
  <c r="H85" i="3"/>
  <c r="G85" i="3"/>
  <c r="F85" i="3"/>
  <c r="E85" i="3"/>
  <c r="D85" i="3"/>
  <c r="CU84" i="3"/>
  <c r="CT84" i="3"/>
  <c r="CS84" i="3"/>
  <c r="CR84" i="3"/>
  <c r="CQ84" i="3"/>
  <c r="CP84" i="3"/>
  <c r="CO84" i="3"/>
  <c r="CN84" i="3"/>
  <c r="CM84" i="3"/>
  <c r="CL84" i="3"/>
  <c r="CK84" i="3"/>
  <c r="CJ84" i="3"/>
  <c r="CI84" i="3"/>
  <c r="CH84" i="3"/>
  <c r="CG84" i="3"/>
  <c r="CF84" i="3"/>
  <c r="CE84" i="3"/>
  <c r="CD84" i="3"/>
  <c r="CC84" i="3"/>
  <c r="CB84" i="3"/>
  <c r="CA84" i="3"/>
  <c r="BZ84" i="3"/>
  <c r="BY84" i="3"/>
  <c r="BX84" i="3"/>
  <c r="BW84" i="3"/>
  <c r="BV84" i="3"/>
  <c r="BU84" i="3"/>
  <c r="BT84" i="3"/>
  <c r="BS84" i="3"/>
  <c r="BR84" i="3"/>
  <c r="BQ84" i="3"/>
  <c r="BP84" i="3"/>
  <c r="BO84" i="3"/>
  <c r="BN84" i="3"/>
  <c r="BM84" i="3"/>
  <c r="BL84" i="3"/>
  <c r="BK84" i="3"/>
  <c r="BJ84" i="3"/>
  <c r="BI84" i="3"/>
  <c r="BH84" i="3"/>
  <c r="BG84" i="3"/>
  <c r="BF84" i="3"/>
  <c r="BE84" i="3"/>
  <c r="BD84" i="3"/>
  <c r="BC84" i="3"/>
  <c r="BB84" i="3"/>
  <c r="BA84" i="3"/>
  <c r="AZ84" i="3"/>
  <c r="AY84" i="3"/>
  <c r="AX84" i="3"/>
  <c r="AW84" i="3"/>
  <c r="AV84" i="3"/>
  <c r="AU84" i="3"/>
  <c r="AT84" i="3"/>
  <c r="AS84" i="3"/>
  <c r="AR84" i="3"/>
  <c r="AQ84" i="3"/>
  <c r="AP84" i="3"/>
  <c r="AO84" i="3"/>
  <c r="AN84" i="3"/>
  <c r="AM84" i="3"/>
  <c r="AL84" i="3"/>
  <c r="AK84" i="3"/>
  <c r="AJ84" i="3"/>
  <c r="AI84" i="3"/>
  <c r="AH84" i="3"/>
  <c r="AG84" i="3"/>
  <c r="AF84" i="3"/>
  <c r="AE84" i="3"/>
  <c r="AD84" i="3"/>
  <c r="AC84" i="3"/>
  <c r="AB84" i="3"/>
  <c r="AA84" i="3"/>
  <c r="Z84" i="3"/>
  <c r="Y84" i="3"/>
  <c r="X84" i="3"/>
  <c r="W84" i="3"/>
  <c r="V84" i="3"/>
  <c r="U84" i="3"/>
  <c r="T84" i="3"/>
  <c r="S84" i="3"/>
  <c r="R84" i="3"/>
  <c r="Q84" i="3"/>
  <c r="P84" i="3"/>
  <c r="O84" i="3"/>
  <c r="N84" i="3"/>
  <c r="M84" i="3"/>
  <c r="L84" i="3"/>
  <c r="K84" i="3"/>
  <c r="J84" i="3"/>
  <c r="I84" i="3"/>
  <c r="H84" i="3"/>
  <c r="G84" i="3"/>
  <c r="F84" i="3"/>
  <c r="E84" i="3"/>
  <c r="D84" i="3"/>
  <c r="CU83" i="3"/>
  <c r="CT83" i="3"/>
  <c r="CS83" i="3"/>
  <c r="CR83" i="3"/>
  <c r="CQ83" i="3"/>
  <c r="CP83" i="3"/>
  <c r="CO83" i="3"/>
  <c r="CN83" i="3"/>
  <c r="CM83" i="3"/>
  <c r="CL83" i="3"/>
  <c r="CK83" i="3"/>
  <c r="CJ83" i="3"/>
  <c r="CI83" i="3"/>
  <c r="CH83" i="3"/>
  <c r="CG83" i="3"/>
  <c r="CF83" i="3"/>
  <c r="CE83" i="3"/>
  <c r="CD83" i="3"/>
  <c r="CC83" i="3"/>
  <c r="CB83" i="3"/>
  <c r="CA83" i="3"/>
  <c r="BZ83" i="3"/>
  <c r="BY83" i="3"/>
  <c r="BX83" i="3"/>
  <c r="BW83" i="3"/>
  <c r="BV83" i="3"/>
  <c r="BU83" i="3"/>
  <c r="BT83" i="3"/>
  <c r="BS83" i="3"/>
  <c r="BR83" i="3"/>
  <c r="BQ83" i="3"/>
  <c r="BP83" i="3"/>
  <c r="BO83" i="3"/>
  <c r="BN83" i="3"/>
  <c r="BM83" i="3"/>
  <c r="BL83" i="3"/>
  <c r="BK83" i="3"/>
  <c r="BJ83" i="3"/>
  <c r="BI83" i="3"/>
  <c r="BH83" i="3"/>
  <c r="BG83" i="3"/>
  <c r="BF83" i="3"/>
  <c r="BE83" i="3"/>
  <c r="BD83" i="3"/>
  <c r="BC83" i="3"/>
  <c r="BB83" i="3"/>
  <c r="BA83" i="3"/>
  <c r="AZ83" i="3"/>
  <c r="AY83" i="3"/>
  <c r="AX83" i="3"/>
  <c r="AW83" i="3"/>
  <c r="AV83" i="3"/>
  <c r="AU83" i="3"/>
  <c r="AT83" i="3"/>
  <c r="AS83" i="3"/>
  <c r="AR83" i="3"/>
  <c r="AQ83" i="3"/>
  <c r="AP83" i="3"/>
  <c r="AO83" i="3"/>
  <c r="AN83" i="3"/>
  <c r="AM83" i="3"/>
  <c r="AL83" i="3"/>
  <c r="AK83" i="3"/>
  <c r="AJ83" i="3"/>
  <c r="AI83" i="3"/>
  <c r="AH83" i="3"/>
  <c r="AG83" i="3"/>
  <c r="AF83" i="3"/>
  <c r="AE83" i="3"/>
  <c r="AD83" i="3"/>
  <c r="AC83" i="3"/>
  <c r="AB83" i="3"/>
  <c r="AA83" i="3"/>
  <c r="Z83" i="3"/>
  <c r="Y83" i="3"/>
  <c r="X83" i="3"/>
  <c r="W83" i="3"/>
  <c r="V83" i="3"/>
  <c r="U83" i="3"/>
  <c r="T83" i="3"/>
  <c r="S83" i="3"/>
  <c r="R83" i="3"/>
  <c r="Q83" i="3"/>
  <c r="P83" i="3"/>
  <c r="O83" i="3"/>
  <c r="N83" i="3"/>
  <c r="M83" i="3"/>
  <c r="L83" i="3"/>
  <c r="K83" i="3"/>
  <c r="J83" i="3"/>
  <c r="I83" i="3"/>
  <c r="H83" i="3"/>
  <c r="G83" i="3"/>
  <c r="F83" i="3"/>
  <c r="E83" i="3"/>
  <c r="D83" i="3"/>
  <c r="CU82" i="3"/>
  <c r="CT82" i="3"/>
  <c r="CS82" i="3"/>
  <c r="CR82" i="3"/>
  <c r="CQ82" i="3"/>
  <c r="CP82" i="3"/>
  <c r="CO82" i="3"/>
  <c r="CN82" i="3"/>
  <c r="CM82" i="3"/>
  <c r="CL82" i="3"/>
  <c r="CK82" i="3"/>
  <c r="CJ82" i="3"/>
  <c r="CI82" i="3"/>
  <c r="CH82" i="3"/>
  <c r="CG82" i="3"/>
  <c r="CF82" i="3"/>
  <c r="CE82" i="3"/>
  <c r="CD82" i="3"/>
  <c r="CC82" i="3"/>
  <c r="CB82" i="3"/>
  <c r="CA82" i="3"/>
  <c r="BZ82" i="3"/>
  <c r="BY82" i="3"/>
  <c r="BX82" i="3"/>
  <c r="BW82" i="3"/>
  <c r="BV82" i="3"/>
  <c r="BU82" i="3"/>
  <c r="BT82" i="3"/>
  <c r="BS82" i="3"/>
  <c r="BR82" i="3"/>
  <c r="BQ82" i="3"/>
  <c r="BP82" i="3"/>
  <c r="BO82" i="3"/>
  <c r="BN82" i="3"/>
  <c r="BM82" i="3"/>
  <c r="BL82" i="3"/>
  <c r="BK82" i="3"/>
  <c r="BJ82" i="3"/>
  <c r="BI82" i="3"/>
  <c r="BH82" i="3"/>
  <c r="BG82" i="3"/>
  <c r="BF82" i="3"/>
  <c r="BE82" i="3"/>
  <c r="BD82" i="3"/>
  <c r="BC82" i="3"/>
  <c r="BB82" i="3"/>
  <c r="BA82" i="3"/>
  <c r="AZ82"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W82" i="3"/>
  <c r="V82" i="3"/>
  <c r="U82" i="3"/>
  <c r="T82" i="3"/>
  <c r="S82" i="3"/>
  <c r="R82" i="3"/>
  <c r="Q82" i="3"/>
  <c r="P82" i="3"/>
  <c r="O82" i="3"/>
  <c r="N82" i="3"/>
  <c r="M82" i="3"/>
  <c r="L82" i="3"/>
  <c r="K82" i="3"/>
  <c r="J82" i="3"/>
  <c r="I82" i="3"/>
  <c r="H82" i="3"/>
  <c r="G82" i="3"/>
  <c r="F82" i="3"/>
  <c r="E82" i="3"/>
  <c r="D82" i="3"/>
  <c r="CU81" i="3"/>
  <c r="CT81" i="3"/>
  <c r="CS81" i="3"/>
  <c r="CR81" i="3"/>
  <c r="CQ81" i="3"/>
  <c r="CP81" i="3"/>
  <c r="CO81" i="3"/>
  <c r="CN81" i="3"/>
  <c r="CM81" i="3"/>
  <c r="CL81" i="3"/>
  <c r="CK81" i="3"/>
  <c r="CJ81" i="3"/>
  <c r="CI81" i="3"/>
  <c r="CH81" i="3"/>
  <c r="CG81" i="3"/>
  <c r="CF81" i="3"/>
  <c r="CE81" i="3"/>
  <c r="CD81" i="3"/>
  <c r="CC81" i="3"/>
  <c r="CB81" i="3"/>
  <c r="CA81" i="3"/>
  <c r="BZ81" i="3"/>
  <c r="BY81" i="3"/>
  <c r="BX81" i="3"/>
  <c r="BW81" i="3"/>
  <c r="BV81" i="3"/>
  <c r="BU81" i="3"/>
  <c r="BT81" i="3"/>
  <c r="BS81" i="3"/>
  <c r="BR81" i="3"/>
  <c r="BQ81" i="3"/>
  <c r="BP81" i="3"/>
  <c r="BO81" i="3"/>
  <c r="BN81" i="3"/>
  <c r="BM81" i="3"/>
  <c r="BL81" i="3"/>
  <c r="BK81" i="3"/>
  <c r="BJ81" i="3"/>
  <c r="BI81" i="3"/>
  <c r="BH81" i="3"/>
  <c r="BG81" i="3"/>
  <c r="BF81" i="3"/>
  <c r="BE81" i="3"/>
  <c r="BD81" i="3"/>
  <c r="BC81" i="3"/>
  <c r="BB81" i="3"/>
  <c r="BA81" i="3"/>
  <c r="AZ81" i="3"/>
  <c r="AY81" i="3"/>
  <c r="AX81" i="3"/>
  <c r="AW81" i="3"/>
  <c r="AV81" i="3"/>
  <c r="AU81" i="3"/>
  <c r="AT81" i="3"/>
  <c r="AS81" i="3"/>
  <c r="AR81" i="3"/>
  <c r="AQ81" i="3"/>
  <c r="AP81" i="3"/>
  <c r="AO81" i="3"/>
  <c r="AN81" i="3"/>
  <c r="AM81" i="3"/>
  <c r="AL81" i="3"/>
  <c r="AK81" i="3"/>
  <c r="AJ81" i="3"/>
  <c r="AI81" i="3"/>
  <c r="AH81" i="3"/>
  <c r="AG81" i="3"/>
  <c r="AF81" i="3"/>
  <c r="AE81" i="3"/>
  <c r="AD81" i="3"/>
  <c r="AC81" i="3"/>
  <c r="AB81" i="3"/>
  <c r="AA81" i="3"/>
  <c r="Z81" i="3"/>
  <c r="Y81" i="3"/>
  <c r="X81" i="3"/>
  <c r="W81" i="3"/>
  <c r="V81" i="3"/>
  <c r="U81" i="3"/>
  <c r="T81" i="3"/>
  <c r="S81" i="3"/>
  <c r="R81" i="3"/>
  <c r="Q81" i="3"/>
  <c r="P81" i="3"/>
  <c r="O81" i="3"/>
  <c r="N81" i="3"/>
  <c r="M81" i="3"/>
  <c r="L81" i="3"/>
  <c r="K81" i="3"/>
  <c r="J81" i="3"/>
  <c r="I81" i="3"/>
  <c r="H81" i="3"/>
  <c r="G81" i="3"/>
  <c r="F81" i="3"/>
  <c r="E81" i="3"/>
  <c r="D81" i="3"/>
  <c r="CU80" i="3"/>
  <c r="CT80" i="3"/>
  <c r="CS80" i="3"/>
  <c r="CR80" i="3"/>
  <c r="CQ80" i="3"/>
  <c r="CP80" i="3"/>
  <c r="CO80" i="3"/>
  <c r="CN80" i="3"/>
  <c r="CM80" i="3"/>
  <c r="CL80" i="3"/>
  <c r="CK80" i="3"/>
  <c r="CJ80" i="3"/>
  <c r="CI80" i="3"/>
  <c r="CH80" i="3"/>
  <c r="CG80" i="3"/>
  <c r="CF80" i="3"/>
  <c r="CE80" i="3"/>
  <c r="CD80" i="3"/>
  <c r="CC80" i="3"/>
  <c r="CB80" i="3"/>
  <c r="CA80" i="3"/>
  <c r="BZ80" i="3"/>
  <c r="BY80" i="3"/>
  <c r="BX80" i="3"/>
  <c r="BW80" i="3"/>
  <c r="BV80" i="3"/>
  <c r="BU80" i="3"/>
  <c r="BT80" i="3"/>
  <c r="BS80" i="3"/>
  <c r="BR80" i="3"/>
  <c r="BQ80" i="3"/>
  <c r="BP80" i="3"/>
  <c r="BO80" i="3"/>
  <c r="BN80" i="3"/>
  <c r="BM80" i="3"/>
  <c r="BL80" i="3"/>
  <c r="BK80" i="3"/>
  <c r="BJ80" i="3"/>
  <c r="BI80" i="3"/>
  <c r="BH80" i="3"/>
  <c r="BG80" i="3"/>
  <c r="BF80" i="3"/>
  <c r="BE80" i="3"/>
  <c r="BD80" i="3"/>
  <c r="BC80" i="3"/>
  <c r="BB80" i="3"/>
  <c r="BA80" i="3"/>
  <c r="AZ80" i="3"/>
  <c r="AY80" i="3"/>
  <c r="AX80"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V80" i="3"/>
  <c r="U80" i="3"/>
  <c r="T80" i="3"/>
  <c r="S80" i="3"/>
  <c r="R80" i="3"/>
  <c r="Q80" i="3"/>
  <c r="P80" i="3"/>
  <c r="O80" i="3"/>
  <c r="N80" i="3"/>
  <c r="M80" i="3"/>
  <c r="L80" i="3"/>
  <c r="K80" i="3"/>
  <c r="J80" i="3"/>
  <c r="I80" i="3"/>
  <c r="H80" i="3"/>
  <c r="G80" i="3"/>
  <c r="F80" i="3"/>
  <c r="E80" i="3"/>
  <c r="D80" i="3"/>
  <c r="CE79" i="3"/>
  <c r="BW79" i="3"/>
  <c r="BT79" i="3"/>
  <c r="BG79" i="3"/>
  <c r="AV79" i="3"/>
  <c r="AA79" i="3"/>
  <c r="Z79" i="3"/>
  <c r="CU78" i="3"/>
  <c r="CT78" i="3"/>
  <c r="CS78" i="3"/>
  <c r="CR78" i="3"/>
  <c r="CQ78" i="3"/>
  <c r="CP78" i="3"/>
  <c r="CO78" i="3"/>
  <c r="CN78" i="3"/>
  <c r="CM78" i="3"/>
  <c r="CL78" i="3"/>
  <c r="CK78" i="3"/>
  <c r="CJ78" i="3"/>
  <c r="CI78" i="3"/>
  <c r="CH78" i="3"/>
  <c r="CG78" i="3"/>
  <c r="CF78" i="3"/>
  <c r="CE78" i="3"/>
  <c r="CD78" i="3"/>
  <c r="CC78" i="3"/>
  <c r="CB78" i="3"/>
  <c r="CA78" i="3"/>
  <c r="BZ78" i="3"/>
  <c r="BY78" i="3"/>
  <c r="BX78" i="3"/>
  <c r="BW78" i="3"/>
  <c r="BV78" i="3"/>
  <c r="BU78" i="3"/>
  <c r="BT78" i="3"/>
  <c r="BS78" i="3"/>
  <c r="BR78" i="3"/>
  <c r="BQ78" i="3"/>
  <c r="BP78" i="3"/>
  <c r="BO78" i="3"/>
  <c r="BN78" i="3"/>
  <c r="BM78" i="3"/>
  <c r="BL78" i="3"/>
  <c r="BK78" i="3"/>
  <c r="BJ78" i="3"/>
  <c r="BI78" i="3"/>
  <c r="BH78" i="3"/>
  <c r="BG78" i="3"/>
  <c r="BF78" i="3"/>
  <c r="BE78" i="3"/>
  <c r="BD78" i="3"/>
  <c r="BC78" i="3"/>
  <c r="BB78" i="3"/>
  <c r="BA78" i="3"/>
  <c r="AZ78" i="3"/>
  <c r="AY78" i="3"/>
  <c r="AX78"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V78" i="3"/>
  <c r="U78" i="3"/>
  <c r="T78" i="3"/>
  <c r="S78" i="3"/>
  <c r="R78" i="3"/>
  <c r="Q78" i="3"/>
  <c r="P78" i="3"/>
  <c r="O78" i="3"/>
  <c r="N78" i="3"/>
  <c r="M78" i="3"/>
  <c r="L78" i="3"/>
  <c r="K78" i="3"/>
  <c r="J78" i="3"/>
  <c r="I78" i="3"/>
  <c r="H78" i="3"/>
  <c r="G78" i="3"/>
  <c r="F78" i="3"/>
  <c r="E78" i="3"/>
  <c r="D78" i="3"/>
  <c r="CU77" i="3"/>
  <c r="CT77" i="3"/>
  <c r="CS77" i="3"/>
  <c r="CR77" i="3"/>
  <c r="CQ77" i="3"/>
  <c r="CP77" i="3"/>
  <c r="CO77" i="3"/>
  <c r="CN77" i="3"/>
  <c r="CM77" i="3"/>
  <c r="CL77" i="3"/>
  <c r="CK77" i="3"/>
  <c r="CJ77" i="3"/>
  <c r="CI77" i="3"/>
  <c r="CH77" i="3"/>
  <c r="CG77" i="3"/>
  <c r="CF77" i="3"/>
  <c r="CE77" i="3"/>
  <c r="CD77" i="3"/>
  <c r="CC77" i="3"/>
  <c r="CB77" i="3"/>
  <c r="CA77" i="3"/>
  <c r="BZ77" i="3"/>
  <c r="BY77" i="3"/>
  <c r="BX77" i="3"/>
  <c r="BW77" i="3"/>
  <c r="BV77" i="3"/>
  <c r="BU77" i="3"/>
  <c r="BT77" i="3"/>
  <c r="BS77" i="3"/>
  <c r="BR77" i="3"/>
  <c r="BQ77" i="3"/>
  <c r="BP77" i="3"/>
  <c r="BO77" i="3"/>
  <c r="BN77" i="3"/>
  <c r="BM77" i="3"/>
  <c r="BL77" i="3"/>
  <c r="BK77" i="3"/>
  <c r="BJ77" i="3"/>
  <c r="BI77" i="3"/>
  <c r="BH77" i="3"/>
  <c r="BG77" i="3"/>
  <c r="BF77" i="3"/>
  <c r="BE77" i="3"/>
  <c r="BD77" i="3"/>
  <c r="BC77" i="3"/>
  <c r="BB77" i="3"/>
  <c r="BA77" i="3"/>
  <c r="AZ77" i="3"/>
  <c r="AY77" i="3"/>
  <c r="AX77" i="3"/>
  <c r="AW77" i="3"/>
  <c r="AV77" i="3"/>
  <c r="AU77" i="3"/>
  <c r="AT77" i="3"/>
  <c r="AS77" i="3"/>
  <c r="AR77" i="3"/>
  <c r="AQ77" i="3"/>
  <c r="AP77" i="3"/>
  <c r="AO77" i="3"/>
  <c r="AN77" i="3"/>
  <c r="AM77" i="3"/>
  <c r="AL77" i="3"/>
  <c r="AK77" i="3"/>
  <c r="AJ77" i="3"/>
  <c r="AI77" i="3"/>
  <c r="AH77" i="3"/>
  <c r="AG77" i="3"/>
  <c r="AF77" i="3"/>
  <c r="AE77" i="3"/>
  <c r="AD77" i="3"/>
  <c r="AC77" i="3"/>
  <c r="AB77" i="3"/>
  <c r="AA77" i="3"/>
  <c r="Z77" i="3"/>
  <c r="Y77" i="3"/>
  <c r="X77" i="3"/>
  <c r="W77" i="3"/>
  <c r="V77" i="3"/>
  <c r="U77" i="3"/>
  <c r="T77" i="3"/>
  <c r="S77" i="3"/>
  <c r="R77" i="3"/>
  <c r="Q77" i="3"/>
  <c r="P77" i="3"/>
  <c r="O77" i="3"/>
  <c r="N77" i="3"/>
  <c r="M77" i="3"/>
  <c r="L77" i="3"/>
  <c r="K77" i="3"/>
  <c r="J77" i="3"/>
  <c r="I77" i="3"/>
  <c r="H77" i="3"/>
  <c r="G77" i="3"/>
  <c r="F77" i="3"/>
  <c r="E77" i="3"/>
  <c r="D77" i="3"/>
  <c r="CU76" i="3"/>
  <c r="CT76" i="3"/>
  <c r="CS76" i="3"/>
  <c r="CR76" i="3"/>
  <c r="CQ76" i="3"/>
  <c r="CP76" i="3"/>
  <c r="CO76" i="3"/>
  <c r="CN76" i="3"/>
  <c r="CM76" i="3"/>
  <c r="CL76" i="3"/>
  <c r="CL79" i="3"/>
  <c r="CK76" i="3"/>
  <c r="CJ76" i="3"/>
  <c r="CI76" i="3"/>
  <c r="CH76" i="3"/>
  <c r="CG76" i="3"/>
  <c r="CF76" i="3"/>
  <c r="CE76" i="3"/>
  <c r="CD76" i="3"/>
  <c r="CC76" i="3"/>
  <c r="CB76" i="3"/>
  <c r="CA76" i="3"/>
  <c r="BZ76" i="3"/>
  <c r="BY76" i="3"/>
  <c r="BY79" i="3"/>
  <c r="BX76" i="3"/>
  <c r="BW76" i="3"/>
  <c r="BV76" i="3"/>
  <c r="BU76" i="3"/>
  <c r="BT76" i="3"/>
  <c r="BS76" i="3"/>
  <c r="BR76" i="3"/>
  <c r="BQ76" i="3"/>
  <c r="BP76" i="3"/>
  <c r="BO76" i="3"/>
  <c r="BN76" i="3"/>
  <c r="BM76" i="3"/>
  <c r="BL76" i="3"/>
  <c r="BK76" i="3"/>
  <c r="BJ76" i="3"/>
  <c r="BI76" i="3"/>
  <c r="BH76" i="3"/>
  <c r="BG76" i="3"/>
  <c r="BG97" i="3"/>
  <c r="BF76" i="3"/>
  <c r="BE76" i="3"/>
  <c r="BD76" i="3"/>
  <c r="BC76" i="3"/>
  <c r="BB76" i="3"/>
  <c r="BA76" i="3"/>
  <c r="BA79" i="3"/>
  <c r="AZ76" i="3"/>
  <c r="AY76" i="3"/>
  <c r="AX76" i="3"/>
  <c r="AW76" i="3"/>
  <c r="AV76" i="3"/>
  <c r="AU76" i="3"/>
  <c r="AT76" i="3"/>
  <c r="AS76" i="3"/>
  <c r="AR76" i="3"/>
  <c r="AQ76" i="3"/>
  <c r="AP76" i="3"/>
  <c r="AO76" i="3"/>
  <c r="AN76" i="3"/>
  <c r="AM76" i="3"/>
  <c r="AL76" i="3"/>
  <c r="AK76" i="3"/>
  <c r="AJ76" i="3"/>
  <c r="AI76" i="3"/>
  <c r="AI79" i="3"/>
  <c r="AI97" i="3"/>
  <c r="AH76" i="3"/>
  <c r="AG76" i="3"/>
  <c r="AF76" i="3"/>
  <c r="AE76" i="3"/>
  <c r="AD76" i="3"/>
  <c r="AC76" i="3"/>
  <c r="AB76" i="3"/>
  <c r="AA76" i="3"/>
  <c r="Z76" i="3"/>
  <c r="Y76" i="3"/>
  <c r="X76" i="3"/>
  <c r="W76" i="3"/>
  <c r="V76" i="3"/>
  <c r="U76" i="3"/>
  <c r="T76" i="3"/>
  <c r="S76" i="3"/>
  <c r="R76" i="3"/>
  <c r="Q76" i="3"/>
  <c r="P76" i="3"/>
  <c r="O76" i="3"/>
  <c r="N76" i="3"/>
  <c r="M76" i="3"/>
  <c r="L76" i="3"/>
  <c r="K76" i="3"/>
  <c r="J76" i="3"/>
  <c r="I76" i="3"/>
  <c r="H76" i="3"/>
  <c r="G76" i="3"/>
  <c r="F76" i="3"/>
  <c r="E76" i="3"/>
  <c r="D76" i="3"/>
  <c r="CC73" i="3"/>
  <c r="CB72" i="3"/>
  <c r="CT72" i="3"/>
  <c r="CS72" i="3"/>
  <c r="CR72" i="3"/>
  <c r="CQ72" i="3"/>
  <c r="CM72" i="3"/>
  <c r="CL72" i="3"/>
  <c r="CK72" i="3"/>
  <c r="CG72" i="3"/>
  <c r="CE72" i="3"/>
  <c r="CA72" i="3"/>
  <c r="BZ72" i="3"/>
  <c r="BY72" i="3"/>
  <c r="BV72" i="3"/>
  <c r="BU72" i="3"/>
  <c r="BT72" i="3"/>
  <c r="BS72" i="3"/>
  <c r="BO72" i="3"/>
  <c r="BN72" i="3"/>
  <c r="BM72" i="3"/>
  <c r="BI72" i="3"/>
  <c r="BG72" i="3"/>
  <c r="BC72" i="3"/>
  <c r="BB72" i="3"/>
  <c r="BA72" i="3"/>
  <c r="AX72" i="3"/>
  <c r="AW72" i="3"/>
  <c r="AV72" i="3"/>
  <c r="AU72" i="3"/>
  <c r="AQ72" i="3"/>
  <c r="AP72" i="3"/>
  <c r="AO72" i="3"/>
  <c r="AK72" i="3"/>
  <c r="AI72" i="3"/>
  <c r="AE72" i="3"/>
  <c r="AD72" i="3"/>
  <c r="AC72" i="3"/>
  <c r="Z72" i="3"/>
  <c r="Y72" i="3"/>
  <c r="W72" i="3"/>
  <c r="T72" i="3"/>
  <c r="S72" i="3"/>
  <c r="Q72" i="3"/>
  <c r="M72" i="3"/>
  <c r="K72" i="3"/>
  <c r="G72" i="3"/>
  <c r="E72" i="3"/>
  <c r="CU71" i="3"/>
  <c r="CT71" i="3"/>
  <c r="CS71" i="3"/>
  <c r="CR71" i="3"/>
  <c r="CQ71" i="3"/>
  <c r="CP71" i="3"/>
  <c r="CO71" i="3"/>
  <c r="CN71" i="3"/>
  <c r="CM71" i="3"/>
  <c r="CL71" i="3"/>
  <c r="CK71" i="3"/>
  <c r="CJ71" i="3"/>
  <c r="CI71" i="3"/>
  <c r="CH71" i="3"/>
  <c r="CG71" i="3"/>
  <c r="CF71" i="3"/>
  <c r="CE71" i="3"/>
  <c r="CD71" i="3"/>
  <c r="CC71" i="3"/>
  <c r="CB71" i="3"/>
  <c r="CA71" i="3"/>
  <c r="BZ71" i="3"/>
  <c r="BY71" i="3"/>
  <c r="BX71" i="3"/>
  <c r="BW71" i="3"/>
  <c r="BV71" i="3"/>
  <c r="BU71" i="3"/>
  <c r="BT71" i="3"/>
  <c r="BS71" i="3"/>
  <c r="BR71" i="3"/>
  <c r="BQ71" i="3"/>
  <c r="BP71" i="3"/>
  <c r="BO71" i="3"/>
  <c r="BN71" i="3"/>
  <c r="BM71" i="3"/>
  <c r="BL71" i="3"/>
  <c r="BK71" i="3"/>
  <c r="BJ71" i="3"/>
  <c r="BI71" i="3"/>
  <c r="BH71" i="3"/>
  <c r="BG71" i="3"/>
  <c r="BF71" i="3"/>
  <c r="BE71" i="3"/>
  <c r="BD71" i="3"/>
  <c r="BC71" i="3"/>
  <c r="BB71" i="3"/>
  <c r="BA71" i="3"/>
  <c r="AZ71" i="3"/>
  <c r="AY71" i="3"/>
  <c r="AX71" i="3"/>
  <c r="AW71" i="3"/>
  <c r="AV71" i="3"/>
  <c r="AU71" i="3"/>
  <c r="AT71" i="3"/>
  <c r="AS71" i="3"/>
  <c r="AR71" i="3"/>
  <c r="AQ71" i="3"/>
  <c r="AP71" i="3"/>
  <c r="AO71" i="3"/>
  <c r="AN71" i="3"/>
  <c r="AM71" i="3"/>
  <c r="AL71" i="3"/>
  <c r="AK71" i="3"/>
  <c r="AJ71" i="3"/>
  <c r="AI71" i="3"/>
  <c r="AH71" i="3"/>
  <c r="AG71" i="3"/>
  <c r="AF71" i="3"/>
  <c r="AE71" i="3"/>
  <c r="AD71" i="3"/>
  <c r="AC71" i="3"/>
  <c r="AB71" i="3"/>
  <c r="AA71" i="3"/>
  <c r="Z71" i="3"/>
  <c r="Y71" i="3"/>
  <c r="X71" i="3"/>
  <c r="W71" i="3"/>
  <c r="V71" i="3"/>
  <c r="U71" i="3"/>
  <c r="T71" i="3"/>
  <c r="S71" i="3"/>
  <c r="R71" i="3"/>
  <c r="Q71" i="3"/>
  <c r="P71" i="3"/>
  <c r="O71" i="3"/>
  <c r="N71" i="3"/>
  <c r="M71" i="3"/>
  <c r="L71" i="3"/>
  <c r="K71" i="3"/>
  <c r="J71" i="3"/>
  <c r="I71" i="3"/>
  <c r="H71" i="3"/>
  <c r="G71" i="3"/>
  <c r="F71" i="3"/>
  <c r="E71" i="3"/>
  <c r="D71" i="3"/>
  <c r="CU70" i="3"/>
  <c r="CT70" i="3"/>
  <c r="CS70" i="3"/>
  <c r="CR70" i="3"/>
  <c r="CQ70" i="3"/>
  <c r="CP70" i="3"/>
  <c r="CO70" i="3"/>
  <c r="CN70" i="3"/>
  <c r="CM70" i="3"/>
  <c r="CL70" i="3"/>
  <c r="CK70" i="3"/>
  <c r="CJ70" i="3"/>
  <c r="CI70" i="3"/>
  <c r="CH70" i="3"/>
  <c r="CG70" i="3"/>
  <c r="CF70" i="3"/>
  <c r="CE70" i="3"/>
  <c r="CD70" i="3"/>
  <c r="CC70" i="3"/>
  <c r="CB70" i="3"/>
  <c r="CA70" i="3"/>
  <c r="BZ70" i="3"/>
  <c r="BY70" i="3"/>
  <c r="BX70" i="3"/>
  <c r="BW70" i="3"/>
  <c r="BV70" i="3"/>
  <c r="BU70" i="3"/>
  <c r="BT70" i="3"/>
  <c r="BS70" i="3"/>
  <c r="BR70" i="3"/>
  <c r="BQ70" i="3"/>
  <c r="BP70" i="3"/>
  <c r="BO70" i="3"/>
  <c r="BN70" i="3"/>
  <c r="BM70" i="3"/>
  <c r="BL70" i="3"/>
  <c r="BK70" i="3"/>
  <c r="BJ70" i="3"/>
  <c r="BI70" i="3"/>
  <c r="BH70" i="3"/>
  <c r="BG70" i="3"/>
  <c r="BF70" i="3"/>
  <c r="BE70" i="3"/>
  <c r="BD70" i="3"/>
  <c r="BC70" i="3"/>
  <c r="BB70" i="3"/>
  <c r="BA70" i="3"/>
  <c r="AZ70"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T70" i="3"/>
  <c r="S70" i="3"/>
  <c r="R70" i="3"/>
  <c r="Q70" i="3"/>
  <c r="P70" i="3"/>
  <c r="O70" i="3"/>
  <c r="N70" i="3"/>
  <c r="M70" i="3"/>
  <c r="L70" i="3"/>
  <c r="K70" i="3"/>
  <c r="J70" i="3"/>
  <c r="I70" i="3"/>
  <c r="H70" i="3"/>
  <c r="G70" i="3"/>
  <c r="F70" i="3"/>
  <c r="E70" i="3"/>
  <c r="D70" i="3"/>
  <c r="CU69" i="3"/>
  <c r="CT69" i="3"/>
  <c r="CS69" i="3"/>
  <c r="CR69" i="3"/>
  <c r="CQ69" i="3"/>
  <c r="CP69" i="3"/>
  <c r="CO69" i="3"/>
  <c r="CN69" i="3"/>
  <c r="CM69" i="3"/>
  <c r="CL69" i="3"/>
  <c r="CK69" i="3"/>
  <c r="CJ69" i="3"/>
  <c r="CI69" i="3"/>
  <c r="CH69" i="3"/>
  <c r="CG69" i="3"/>
  <c r="CF69" i="3"/>
  <c r="CE69" i="3"/>
  <c r="CD69" i="3"/>
  <c r="CC69" i="3"/>
  <c r="CB69" i="3"/>
  <c r="CA69" i="3"/>
  <c r="BZ69" i="3"/>
  <c r="BY69" i="3"/>
  <c r="BX69" i="3"/>
  <c r="BW69" i="3"/>
  <c r="BV69" i="3"/>
  <c r="BU69" i="3"/>
  <c r="BT69" i="3"/>
  <c r="BS69" i="3"/>
  <c r="BR69" i="3"/>
  <c r="BQ69" i="3"/>
  <c r="BP69" i="3"/>
  <c r="BO69" i="3"/>
  <c r="BN69" i="3"/>
  <c r="BM69" i="3"/>
  <c r="BL69" i="3"/>
  <c r="BK69" i="3"/>
  <c r="BJ69" i="3"/>
  <c r="BI69" i="3"/>
  <c r="BH69" i="3"/>
  <c r="BG69" i="3"/>
  <c r="BF69" i="3"/>
  <c r="BE69" i="3"/>
  <c r="BD69" i="3"/>
  <c r="BC69" i="3"/>
  <c r="BB69" i="3"/>
  <c r="BA69" i="3"/>
  <c r="AZ69" i="3"/>
  <c r="AY69" i="3"/>
  <c r="AX69" i="3"/>
  <c r="AW69" i="3"/>
  <c r="AV69" i="3"/>
  <c r="AU69" i="3"/>
  <c r="AT69" i="3"/>
  <c r="AS69" i="3"/>
  <c r="AR69" i="3"/>
  <c r="AQ69" i="3"/>
  <c r="AP69" i="3"/>
  <c r="AO69" i="3"/>
  <c r="AN69" i="3"/>
  <c r="AM69" i="3"/>
  <c r="AL69" i="3"/>
  <c r="AK69" i="3"/>
  <c r="AJ69" i="3"/>
  <c r="AI69" i="3"/>
  <c r="AH69" i="3"/>
  <c r="AG69" i="3"/>
  <c r="AF69" i="3"/>
  <c r="AE69" i="3"/>
  <c r="AD69" i="3"/>
  <c r="AC69" i="3"/>
  <c r="AB69" i="3"/>
  <c r="AA69" i="3"/>
  <c r="Z69" i="3"/>
  <c r="Y69" i="3"/>
  <c r="X69" i="3"/>
  <c r="W69" i="3"/>
  <c r="V69" i="3"/>
  <c r="U69" i="3"/>
  <c r="T69" i="3"/>
  <c r="S69" i="3"/>
  <c r="R69" i="3"/>
  <c r="Q69" i="3"/>
  <c r="P69" i="3"/>
  <c r="O69" i="3"/>
  <c r="N69" i="3"/>
  <c r="M69" i="3"/>
  <c r="L69" i="3"/>
  <c r="K69" i="3"/>
  <c r="J69" i="3"/>
  <c r="I69" i="3"/>
  <c r="H69" i="3"/>
  <c r="G69" i="3"/>
  <c r="F69" i="3"/>
  <c r="E69" i="3"/>
  <c r="D69" i="3"/>
  <c r="CU68" i="3"/>
  <c r="CT68" i="3"/>
  <c r="CS68" i="3"/>
  <c r="CR68" i="3"/>
  <c r="CQ68" i="3"/>
  <c r="CP68" i="3"/>
  <c r="CO68" i="3"/>
  <c r="CN68" i="3"/>
  <c r="CM68" i="3"/>
  <c r="CL68" i="3"/>
  <c r="CK68" i="3"/>
  <c r="CJ68" i="3"/>
  <c r="CI68" i="3"/>
  <c r="CH68" i="3"/>
  <c r="CG68" i="3"/>
  <c r="CF68" i="3"/>
  <c r="CE68" i="3"/>
  <c r="CD68" i="3"/>
  <c r="CC68" i="3"/>
  <c r="CB68" i="3"/>
  <c r="CA68" i="3"/>
  <c r="BZ68" i="3"/>
  <c r="BY68" i="3"/>
  <c r="BX68" i="3"/>
  <c r="BW68" i="3"/>
  <c r="BV68" i="3"/>
  <c r="BU68" i="3"/>
  <c r="BT68" i="3"/>
  <c r="BS68" i="3"/>
  <c r="BR68" i="3"/>
  <c r="BQ68" i="3"/>
  <c r="BP68" i="3"/>
  <c r="BO68" i="3"/>
  <c r="BN68" i="3"/>
  <c r="BM68" i="3"/>
  <c r="BL68" i="3"/>
  <c r="BK68" i="3"/>
  <c r="BJ68" i="3"/>
  <c r="BI68" i="3"/>
  <c r="BH68" i="3"/>
  <c r="BG68" i="3"/>
  <c r="BF68" i="3"/>
  <c r="BE68" i="3"/>
  <c r="BD68" i="3"/>
  <c r="BC68" i="3"/>
  <c r="BB68" i="3"/>
  <c r="BA68" i="3"/>
  <c r="AZ68"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V68" i="3"/>
  <c r="U68" i="3"/>
  <c r="T68" i="3"/>
  <c r="S68" i="3"/>
  <c r="R68" i="3"/>
  <c r="Q68" i="3"/>
  <c r="P68" i="3"/>
  <c r="O68" i="3"/>
  <c r="N68" i="3"/>
  <c r="M68" i="3"/>
  <c r="L68" i="3"/>
  <c r="K68" i="3"/>
  <c r="J68" i="3"/>
  <c r="I68" i="3"/>
  <c r="H68" i="3"/>
  <c r="G68" i="3"/>
  <c r="F68" i="3"/>
  <c r="E68" i="3"/>
  <c r="D68" i="3"/>
  <c r="CU67" i="3"/>
  <c r="CT67" i="3"/>
  <c r="CS67" i="3"/>
  <c r="CR67" i="3"/>
  <c r="CQ67" i="3"/>
  <c r="CP67" i="3"/>
  <c r="CO67" i="3"/>
  <c r="CN67" i="3"/>
  <c r="CM67" i="3"/>
  <c r="CL67" i="3"/>
  <c r="CK67" i="3"/>
  <c r="CJ67" i="3"/>
  <c r="CI67" i="3"/>
  <c r="CH67" i="3"/>
  <c r="CG67" i="3"/>
  <c r="CF67" i="3"/>
  <c r="CE67" i="3"/>
  <c r="CD67" i="3"/>
  <c r="CC67" i="3"/>
  <c r="CB67" i="3"/>
  <c r="CA67" i="3"/>
  <c r="BZ67" i="3"/>
  <c r="BY67" i="3"/>
  <c r="BX67" i="3"/>
  <c r="BW67" i="3"/>
  <c r="BV67" i="3"/>
  <c r="BU67" i="3"/>
  <c r="BT67" i="3"/>
  <c r="BS67" i="3"/>
  <c r="BR67" i="3"/>
  <c r="BQ67" i="3"/>
  <c r="BP67" i="3"/>
  <c r="BO67" i="3"/>
  <c r="BN67" i="3"/>
  <c r="BM67" i="3"/>
  <c r="BL67" i="3"/>
  <c r="BK67" i="3"/>
  <c r="BJ67" i="3"/>
  <c r="BI67" i="3"/>
  <c r="BH67" i="3"/>
  <c r="BG67" i="3"/>
  <c r="BF67" i="3"/>
  <c r="BE67" i="3"/>
  <c r="BD67" i="3"/>
  <c r="BC67" i="3"/>
  <c r="BB67" i="3"/>
  <c r="BA67" i="3"/>
  <c r="AZ67" i="3"/>
  <c r="AY67" i="3"/>
  <c r="AX67" i="3"/>
  <c r="AW67" i="3"/>
  <c r="AV67" i="3"/>
  <c r="AU67" i="3"/>
  <c r="AT67" i="3"/>
  <c r="AS67" i="3"/>
  <c r="AR67" i="3"/>
  <c r="AQ67" i="3"/>
  <c r="AP67" i="3"/>
  <c r="AO67" i="3"/>
  <c r="AN67" i="3"/>
  <c r="AM67" i="3"/>
  <c r="AL67" i="3"/>
  <c r="AK67" i="3"/>
  <c r="AJ67" i="3"/>
  <c r="AI67" i="3"/>
  <c r="AH67" i="3"/>
  <c r="AG67" i="3"/>
  <c r="AF67" i="3"/>
  <c r="AE67" i="3"/>
  <c r="AD67" i="3"/>
  <c r="AC67" i="3"/>
  <c r="AB67" i="3"/>
  <c r="AA67" i="3"/>
  <c r="Z67" i="3"/>
  <c r="Y67" i="3"/>
  <c r="X67" i="3"/>
  <c r="W67" i="3"/>
  <c r="V67" i="3"/>
  <c r="U67" i="3"/>
  <c r="T67" i="3"/>
  <c r="S67" i="3"/>
  <c r="R67" i="3"/>
  <c r="Q67" i="3"/>
  <c r="P67" i="3"/>
  <c r="O67" i="3"/>
  <c r="N67" i="3"/>
  <c r="M67" i="3"/>
  <c r="L67" i="3"/>
  <c r="K67" i="3"/>
  <c r="J67" i="3"/>
  <c r="I67" i="3"/>
  <c r="H67" i="3"/>
  <c r="G67" i="3"/>
  <c r="F67" i="3"/>
  <c r="E67" i="3"/>
  <c r="D67" i="3"/>
  <c r="CU66" i="3"/>
  <c r="CT66" i="3"/>
  <c r="CS66" i="3"/>
  <c r="CR66" i="3"/>
  <c r="CQ66" i="3"/>
  <c r="CP66" i="3"/>
  <c r="CO66" i="3"/>
  <c r="CN66" i="3"/>
  <c r="CM66" i="3"/>
  <c r="CL66" i="3"/>
  <c r="CK66" i="3"/>
  <c r="CJ66" i="3"/>
  <c r="CI66" i="3"/>
  <c r="CH66" i="3"/>
  <c r="CG66" i="3"/>
  <c r="CF66" i="3"/>
  <c r="CE66" i="3"/>
  <c r="CD66" i="3"/>
  <c r="CC66" i="3"/>
  <c r="CB66" i="3"/>
  <c r="CA66" i="3"/>
  <c r="BZ66" i="3"/>
  <c r="BY66" i="3"/>
  <c r="BX66" i="3"/>
  <c r="BW66" i="3"/>
  <c r="BV66" i="3"/>
  <c r="BU66" i="3"/>
  <c r="BT66" i="3"/>
  <c r="BS66" i="3"/>
  <c r="BR66" i="3"/>
  <c r="BQ66" i="3"/>
  <c r="BP66" i="3"/>
  <c r="BO66" i="3"/>
  <c r="BN66" i="3"/>
  <c r="BM66" i="3"/>
  <c r="BL66" i="3"/>
  <c r="BK66" i="3"/>
  <c r="BJ66" i="3"/>
  <c r="BI66" i="3"/>
  <c r="BH66" i="3"/>
  <c r="BG66" i="3"/>
  <c r="BF66" i="3"/>
  <c r="BE66" i="3"/>
  <c r="BD66" i="3"/>
  <c r="BC66" i="3"/>
  <c r="BB66" i="3"/>
  <c r="BA66"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V66" i="3"/>
  <c r="U66" i="3"/>
  <c r="T66" i="3"/>
  <c r="S66" i="3"/>
  <c r="R66" i="3"/>
  <c r="Q66" i="3"/>
  <c r="P66" i="3"/>
  <c r="O66" i="3"/>
  <c r="N66" i="3"/>
  <c r="M66" i="3"/>
  <c r="L66" i="3"/>
  <c r="K66" i="3"/>
  <c r="J66" i="3"/>
  <c r="I66" i="3"/>
  <c r="H66" i="3"/>
  <c r="G66" i="3"/>
  <c r="F66" i="3"/>
  <c r="E66" i="3"/>
  <c r="D66" i="3"/>
  <c r="CU65" i="3"/>
  <c r="CT65" i="3"/>
  <c r="CS65" i="3"/>
  <c r="CR65" i="3"/>
  <c r="CQ65" i="3"/>
  <c r="CP65" i="3"/>
  <c r="CO65" i="3"/>
  <c r="CN65" i="3"/>
  <c r="CM65" i="3"/>
  <c r="CL65" i="3"/>
  <c r="CK65" i="3"/>
  <c r="CJ65" i="3"/>
  <c r="CI65" i="3"/>
  <c r="CH65" i="3"/>
  <c r="CG65" i="3"/>
  <c r="CF65" i="3"/>
  <c r="CE65" i="3"/>
  <c r="CD65" i="3"/>
  <c r="CC65" i="3"/>
  <c r="CB65" i="3"/>
  <c r="CA65" i="3"/>
  <c r="BZ65" i="3"/>
  <c r="BY65" i="3"/>
  <c r="BX65" i="3"/>
  <c r="BW65" i="3"/>
  <c r="BV65" i="3"/>
  <c r="BU65" i="3"/>
  <c r="BT65" i="3"/>
  <c r="BS65" i="3"/>
  <c r="BR65" i="3"/>
  <c r="BQ65" i="3"/>
  <c r="BP65" i="3"/>
  <c r="BO65" i="3"/>
  <c r="BN65" i="3"/>
  <c r="BM65" i="3"/>
  <c r="BL65" i="3"/>
  <c r="BK65" i="3"/>
  <c r="BJ65" i="3"/>
  <c r="BI65" i="3"/>
  <c r="BH65" i="3"/>
  <c r="BG65" i="3"/>
  <c r="BF65" i="3"/>
  <c r="BE65" i="3"/>
  <c r="BD65" i="3"/>
  <c r="BC65" i="3"/>
  <c r="BB65" i="3"/>
  <c r="BA65" i="3"/>
  <c r="AZ65" i="3"/>
  <c r="AY65" i="3"/>
  <c r="AX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T65" i="3"/>
  <c r="S65" i="3"/>
  <c r="R65" i="3"/>
  <c r="Q65" i="3"/>
  <c r="P65" i="3"/>
  <c r="O65" i="3"/>
  <c r="N65" i="3"/>
  <c r="M65" i="3"/>
  <c r="L65" i="3"/>
  <c r="K65" i="3"/>
  <c r="J65" i="3"/>
  <c r="I65" i="3"/>
  <c r="H65" i="3"/>
  <c r="G65" i="3"/>
  <c r="F65" i="3"/>
  <c r="E65" i="3"/>
  <c r="D65" i="3"/>
  <c r="CU64" i="3"/>
  <c r="CT64" i="3"/>
  <c r="CS64" i="3"/>
  <c r="CR64" i="3"/>
  <c r="CQ64" i="3"/>
  <c r="CP64" i="3"/>
  <c r="CO64" i="3"/>
  <c r="CN64" i="3"/>
  <c r="CM64" i="3"/>
  <c r="CL64" i="3"/>
  <c r="CK64" i="3"/>
  <c r="CJ64" i="3"/>
  <c r="CI64" i="3"/>
  <c r="CH64" i="3"/>
  <c r="CG64" i="3"/>
  <c r="CF64" i="3"/>
  <c r="CE64" i="3"/>
  <c r="CD64" i="3"/>
  <c r="CC64" i="3"/>
  <c r="CB64" i="3"/>
  <c r="CA64" i="3"/>
  <c r="BZ64" i="3"/>
  <c r="BY64" i="3"/>
  <c r="BX64" i="3"/>
  <c r="BW64" i="3"/>
  <c r="BV64" i="3"/>
  <c r="BU64" i="3"/>
  <c r="BT64" i="3"/>
  <c r="BS64" i="3"/>
  <c r="BR64" i="3"/>
  <c r="BQ64" i="3"/>
  <c r="BP64" i="3"/>
  <c r="BO64" i="3"/>
  <c r="BN64" i="3"/>
  <c r="BM64" i="3"/>
  <c r="BL64" i="3"/>
  <c r="BK64" i="3"/>
  <c r="BJ64" i="3"/>
  <c r="BI64" i="3"/>
  <c r="BH64" i="3"/>
  <c r="BG64" i="3"/>
  <c r="BF64" i="3"/>
  <c r="BE64" i="3"/>
  <c r="BD64" i="3"/>
  <c r="BC64" i="3"/>
  <c r="BB64" i="3"/>
  <c r="BA64" i="3"/>
  <c r="AZ64"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W64" i="3"/>
  <c r="V64" i="3"/>
  <c r="U64" i="3"/>
  <c r="T64" i="3"/>
  <c r="S64" i="3"/>
  <c r="R64" i="3"/>
  <c r="Q64" i="3"/>
  <c r="P64" i="3"/>
  <c r="O64" i="3"/>
  <c r="N64" i="3"/>
  <c r="M64" i="3"/>
  <c r="L64" i="3"/>
  <c r="K64" i="3"/>
  <c r="J64" i="3"/>
  <c r="I64" i="3"/>
  <c r="H64" i="3"/>
  <c r="G64" i="3"/>
  <c r="F64" i="3"/>
  <c r="E64" i="3"/>
  <c r="D64" i="3"/>
  <c r="CU63" i="3"/>
  <c r="CT63" i="3"/>
  <c r="CS63" i="3"/>
  <c r="CR63" i="3"/>
  <c r="CQ63" i="3"/>
  <c r="CP63" i="3"/>
  <c r="CO63" i="3"/>
  <c r="CN63" i="3"/>
  <c r="CM63" i="3"/>
  <c r="CL63" i="3"/>
  <c r="CK63" i="3"/>
  <c r="CJ63" i="3"/>
  <c r="CI63" i="3"/>
  <c r="CH63" i="3"/>
  <c r="CG63" i="3"/>
  <c r="CF63" i="3"/>
  <c r="CE63" i="3"/>
  <c r="CD63" i="3"/>
  <c r="CC63" i="3"/>
  <c r="CB63" i="3"/>
  <c r="CA63" i="3"/>
  <c r="BZ63" i="3"/>
  <c r="BY63" i="3"/>
  <c r="BX63" i="3"/>
  <c r="BW63" i="3"/>
  <c r="BV63" i="3"/>
  <c r="BU63" i="3"/>
  <c r="BT63" i="3"/>
  <c r="BS63" i="3"/>
  <c r="BR63" i="3"/>
  <c r="BQ63" i="3"/>
  <c r="BP63" i="3"/>
  <c r="BO63" i="3"/>
  <c r="BN63" i="3"/>
  <c r="BM63" i="3"/>
  <c r="BL63" i="3"/>
  <c r="BK63" i="3"/>
  <c r="BJ63" i="3"/>
  <c r="BI63" i="3"/>
  <c r="BH63" i="3"/>
  <c r="BG63" i="3"/>
  <c r="BF63" i="3"/>
  <c r="BE63" i="3"/>
  <c r="BD63" i="3"/>
  <c r="BC63" i="3"/>
  <c r="BB63" i="3"/>
  <c r="BA63" i="3"/>
  <c r="AZ63" i="3"/>
  <c r="AY63" i="3"/>
  <c r="AX63" i="3"/>
  <c r="AW63" i="3"/>
  <c r="AV63" i="3"/>
  <c r="AU63" i="3"/>
  <c r="AT63" i="3"/>
  <c r="AS63" i="3"/>
  <c r="AR63" i="3"/>
  <c r="AQ63" i="3"/>
  <c r="AP63" i="3"/>
  <c r="AO63" i="3"/>
  <c r="AN63" i="3"/>
  <c r="AM63" i="3"/>
  <c r="AL63" i="3"/>
  <c r="AK63" i="3"/>
  <c r="AJ63" i="3"/>
  <c r="AI63" i="3"/>
  <c r="AH63" i="3"/>
  <c r="AG63" i="3"/>
  <c r="AF63" i="3"/>
  <c r="AE63" i="3"/>
  <c r="AD63" i="3"/>
  <c r="AC63" i="3"/>
  <c r="AB63" i="3"/>
  <c r="AA63" i="3"/>
  <c r="Z63" i="3"/>
  <c r="Y63" i="3"/>
  <c r="X63" i="3"/>
  <c r="W63" i="3"/>
  <c r="V63" i="3"/>
  <c r="U63" i="3"/>
  <c r="T63" i="3"/>
  <c r="S63" i="3"/>
  <c r="R63" i="3"/>
  <c r="Q63" i="3"/>
  <c r="P63" i="3"/>
  <c r="O63" i="3"/>
  <c r="N63" i="3"/>
  <c r="M63" i="3"/>
  <c r="L63" i="3"/>
  <c r="K63" i="3"/>
  <c r="J63" i="3"/>
  <c r="I63" i="3"/>
  <c r="H63" i="3"/>
  <c r="G63" i="3"/>
  <c r="F63" i="3"/>
  <c r="E63" i="3"/>
  <c r="D63" i="3"/>
  <c r="CU62" i="3"/>
  <c r="CT62" i="3"/>
  <c r="CS62" i="3"/>
  <c r="CR62" i="3"/>
  <c r="CQ62" i="3"/>
  <c r="CP62" i="3"/>
  <c r="CO62" i="3"/>
  <c r="CN62" i="3"/>
  <c r="CM62" i="3"/>
  <c r="CL62" i="3"/>
  <c r="CK62" i="3"/>
  <c r="CJ62" i="3"/>
  <c r="CI62" i="3"/>
  <c r="CH62" i="3"/>
  <c r="CG62" i="3"/>
  <c r="CF62" i="3"/>
  <c r="CE62" i="3"/>
  <c r="CD62" i="3"/>
  <c r="CC62" i="3"/>
  <c r="CB62" i="3"/>
  <c r="CA62" i="3"/>
  <c r="BZ62" i="3"/>
  <c r="BY62" i="3"/>
  <c r="BX62" i="3"/>
  <c r="BW62" i="3"/>
  <c r="BV62" i="3"/>
  <c r="BU62" i="3"/>
  <c r="BT62" i="3"/>
  <c r="BS62" i="3"/>
  <c r="BR62" i="3"/>
  <c r="BQ62" i="3"/>
  <c r="BP62" i="3"/>
  <c r="BO62" i="3"/>
  <c r="BN62" i="3"/>
  <c r="BM62" i="3"/>
  <c r="BL62" i="3"/>
  <c r="BK62" i="3"/>
  <c r="BJ62" i="3"/>
  <c r="BI62" i="3"/>
  <c r="BH62" i="3"/>
  <c r="BG62" i="3"/>
  <c r="BF62" i="3"/>
  <c r="BE62" i="3"/>
  <c r="BD62" i="3"/>
  <c r="BC62" i="3"/>
  <c r="BB62" i="3"/>
  <c r="BA62" i="3"/>
  <c r="AZ62"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V62" i="3"/>
  <c r="U62" i="3"/>
  <c r="T62" i="3"/>
  <c r="S62" i="3"/>
  <c r="R62" i="3"/>
  <c r="Q62" i="3"/>
  <c r="P62" i="3"/>
  <c r="O62" i="3"/>
  <c r="N62" i="3"/>
  <c r="M62" i="3"/>
  <c r="L62" i="3"/>
  <c r="K62" i="3"/>
  <c r="J62" i="3"/>
  <c r="I62" i="3"/>
  <c r="H62" i="3"/>
  <c r="G62" i="3"/>
  <c r="F62" i="3"/>
  <c r="E62" i="3"/>
  <c r="D62" i="3"/>
  <c r="CU61" i="3"/>
  <c r="CT61" i="3"/>
  <c r="CS61" i="3"/>
  <c r="CR61" i="3"/>
  <c r="CQ61" i="3"/>
  <c r="CP61" i="3"/>
  <c r="CO61" i="3"/>
  <c r="CN61" i="3"/>
  <c r="CM61" i="3"/>
  <c r="CL61" i="3"/>
  <c r="CK61" i="3"/>
  <c r="CJ61" i="3"/>
  <c r="CI61" i="3"/>
  <c r="CH61" i="3"/>
  <c r="CG61" i="3"/>
  <c r="CF61" i="3"/>
  <c r="CE61" i="3"/>
  <c r="CD61" i="3"/>
  <c r="CC61" i="3"/>
  <c r="CB61" i="3"/>
  <c r="CA61" i="3"/>
  <c r="BZ61" i="3"/>
  <c r="BY61" i="3"/>
  <c r="BX61" i="3"/>
  <c r="BW61" i="3"/>
  <c r="BV61" i="3"/>
  <c r="BU61" i="3"/>
  <c r="BT61" i="3"/>
  <c r="BS61" i="3"/>
  <c r="BR61" i="3"/>
  <c r="BQ61" i="3"/>
  <c r="BP61" i="3"/>
  <c r="BO61" i="3"/>
  <c r="BN61" i="3"/>
  <c r="BM61" i="3"/>
  <c r="BL61" i="3"/>
  <c r="BK61" i="3"/>
  <c r="BJ61" i="3"/>
  <c r="BI61" i="3"/>
  <c r="BH61" i="3"/>
  <c r="BG61" i="3"/>
  <c r="BF61" i="3"/>
  <c r="BE61" i="3"/>
  <c r="BD61" i="3"/>
  <c r="BC61" i="3"/>
  <c r="BB61" i="3"/>
  <c r="BA61" i="3"/>
  <c r="AZ61" i="3"/>
  <c r="AY61" i="3"/>
  <c r="AX61" i="3"/>
  <c r="AW61" i="3"/>
  <c r="AV61" i="3"/>
  <c r="AU61" i="3"/>
  <c r="AT61" i="3"/>
  <c r="AS61" i="3"/>
  <c r="AR61" i="3"/>
  <c r="AQ61" i="3"/>
  <c r="AP61" i="3"/>
  <c r="AO61" i="3"/>
  <c r="AN61" i="3"/>
  <c r="AM61" i="3"/>
  <c r="AL61" i="3"/>
  <c r="AK61" i="3"/>
  <c r="AJ61" i="3"/>
  <c r="AI61" i="3"/>
  <c r="AH61" i="3"/>
  <c r="AG61" i="3"/>
  <c r="AF61" i="3"/>
  <c r="AE61" i="3"/>
  <c r="AD61" i="3"/>
  <c r="AC61" i="3"/>
  <c r="AB61" i="3"/>
  <c r="AA61" i="3"/>
  <c r="Z61" i="3"/>
  <c r="Y61" i="3"/>
  <c r="X61" i="3"/>
  <c r="W61" i="3"/>
  <c r="V61" i="3"/>
  <c r="U61" i="3"/>
  <c r="T61" i="3"/>
  <c r="S61" i="3"/>
  <c r="R61" i="3"/>
  <c r="Q61" i="3"/>
  <c r="P61" i="3"/>
  <c r="O61" i="3"/>
  <c r="N61" i="3"/>
  <c r="M61" i="3"/>
  <c r="L61" i="3"/>
  <c r="K61" i="3"/>
  <c r="J61" i="3"/>
  <c r="I61" i="3"/>
  <c r="H61" i="3"/>
  <c r="G61" i="3"/>
  <c r="F61" i="3"/>
  <c r="E61" i="3"/>
  <c r="D61" i="3"/>
  <c r="CU60" i="3"/>
  <c r="CT60" i="3"/>
  <c r="CS60" i="3"/>
  <c r="CR60" i="3"/>
  <c r="CQ60" i="3"/>
  <c r="CP60" i="3"/>
  <c r="CO60" i="3"/>
  <c r="CN60" i="3"/>
  <c r="CM60" i="3"/>
  <c r="CL60" i="3"/>
  <c r="CK60" i="3"/>
  <c r="CJ60" i="3"/>
  <c r="CI60" i="3"/>
  <c r="CH60" i="3"/>
  <c r="CG60" i="3"/>
  <c r="CF60" i="3"/>
  <c r="CE60" i="3"/>
  <c r="CD60" i="3"/>
  <c r="CC60" i="3"/>
  <c r="CB60" i="3"/>
  <c r="CA60" i="3"/>
  <c r="BZ60" i="3"/>
  <c r="BY60" i="3"/>
  <c r="BX60" i="3"/>
  <c r="BW60" i="3"/>
  <c r="BV60" i="3"/>
  <c r="BU60" i="3"/>
  <c r="BT60" i="3"/>
  <c r="BS60" i="3"/>
  <c r="BR60" i="3"/>
  <c r="BQ60" i="3"/>
  <c r="BP60" i="3"/>
  <c r="BO60" i="3"/>
  <c r="BN60" i="3"/>
  <c r="BM60" i="3"/>
  <c r="BL60" i="3"/>
  <c r="BK60" i="3"/>
  <c r="BJ60" i="3"/>
  <c r="BI60" i="3"/>
  <c r="BH60" i="3"/>
  <c r="BG60" i="3"/>
  <c r="BF60" i="3"/>
  <c r="BE60" i="3"/>
  <c r="BD60" i="3"/>
  <c r="BC60" i="3"/>
  <c r="BB60" i="3"/>
  <c r="BA60" i="3"/>
  <c r="AZ60" i="3"/>
  <c r="AY60" i="3"/>
  <c r="AX60"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X60" i="3"/>
  <c r="W60" i="3"/>
  <c r="V60" i="3"/>
  <c r="U60" i="3"/>
  <c r="T60" i="3"/>
  <c r="S60" i="3"/>
  <c r="R60" i="3"/>
  <c r="Q60" i="3"/>
  <c r="P60" i="3"/>
  <c r="O60" i="3"/>
  <c r="N60" i="3"/>
  <c r="M60" i="3"/>
  <c r="L60" i="3"/>
  <c r="K60" i="3"/>
  <c r="J60" i="3"/>
  <c r="I60" i="3"/>
  <c r="H60" i="3"/>
  <c r="G60" i="3"/>
  <c r="F60" i="3"/>
  <c r="E60" i="3"/>
  <c r="D60" i="3"/>
  <c r="CU59" i="3"/>
  <c r="CT59" i="3"/>
  <c r="CS59" i="3"/>
  <c r="CR59" i="3"/>
  <c r="CQ59" i="3"/>
  <c r="CP59" i="3"/>
  <c r="CO59" i="3"/>
  <c r="CN59" i="3"/>
  <c r="CM59" i="3"/>
  <c r="CL59" i="3"/>
  <c r="CK59" i="3"/>
  <c r="CJ59" i="3"/>
  <c r="CI59" i="3"/>
  <c r="CH59" i="3"/>
  <c r="CG59" i="3"/>
  <c r="CF59" i="3"/>
  <c r="CE59" i="3"/>
  <c r="CD59" i="3"/>
  <c r="CC59" i="3"/>
  <c r="CB59" i="3"/>
  <c r="CA59" i="3"/>
  <c r="BZ59" i="3"/>
  <c r="BY59" i="3"/>
  <c r="BX59" i="3"/>
  <c r="BW59" i="3"/>
  <c r="BV59" i="3"/>
  <c r="BU59" i="3"/>
  <c r="BT59" i="3"/>
  <c r="BS59" i="3"/>
  <c r="BR59" i="3"/>
  <c r="BQ59" i="3"/>
  <c r="BP59" i="3"/>
  <c r="BO59" i="3"/>
  <c r="BN59" i="3"/>
  <c r="BM59" i="3"/>
  <c r="BL59" i="3"/>
  <c r="BK59" i="3"/>
  <c r="BJ59" i="3"/>
  <c r="BI59" i="3"/>
  <c r="BH59" i="3"/>
  <c r="BG59" i="3"/>
  <c r="BF59" i="3"/>
  <c r="BE59" i="3"/>
  <c r="BD59" i="3"/>
  <c r="BC59" i="3"/>
  <c r="BB59" i="3"/>
  <c r="BA59" i="3"/>
  <c r="AZ59" i="3"/>
  <c r="AY59" i="3"/>
  <c r="AX59" i="3"/>
  <c r="AW59" i="3"/>
  <c r="AV59" i="3"/>
  <c r="AU59" i="3"/>
  <c r="AT59" i="3"/>
  <c r="AS59" i="3"/>
  <c r="AR59" i="3"/>
  <c r="AQ59" i="3"/>
  <c r="AP59" i="3"/>
  <c r="AO59" i="3"/>
  <c r="AN59" i="3"/>
  <c r="AM59" i="3"/>
  <c r="AL59" i="3"/>
  <c r="AK59" i="3"/>
  <c r="AJ59" i="3"/>
  <c r="AI59" i="3"/>
  <c r="AH59" i="3"/>
  <c r="AG59" i="3"/>
  <c r="AF59" i="3"/>
  <c r="AE59" i="3"/>
  <c r="AD59" i="3"/>
  <c r="AC59" i="3"/>
  <c r="AB59" i="3"/>
  <c r="AA59" i="3"/>
  <c r="Z59" i="3"/>
  <c r="Y59" i="3"/>
  <c r="X59" i="3"/>
  <c r="W59" i="3"/>
  <c r="V59" i="3"/>
  <c r="U59" i="3"/>
  <c r="T59" i="3"/>
  <c r="S59" i="3"/>
  <c r="R59" i="3"/>
  <c r="Q59" i="3"/>
  <c r="P59" i="3"/>
  <c r="O59" i="3"/>
  <c r="N59" i="3"/>
  <c r="M59" i="3"/>
  <c r="L59" i="3"/>
  <c r="K59" i="3"/>
  <c r="J59" i="3"/>
  <c r="I59" i="3"/>
  <c r="H59" i="3"/>
  <c r="G59" i="3"/>
  <c r="F59" i="3"/>
  <c r="E59" i="3"/>
  <c r="D59" i="3"/>
  <c r="CU58" i="3"/>
  <c r="CT58" i="3"/>
  <c r="CS58" i="3"/>
  <c r="CR58" i="3"/>
  <c r="CQ58" i="3"/>
  <c r="CP58" i="3"/>
  <c r="CO58" i="3"/>
  <c r="CN58" i="3"/>
  <c r="CM58" i="3"/>
  <c r="CL58" i="3"/>
  <c r="CK58" i="3"/>
  <c r="CJ58" i="3"/>
  <c r="CI58" i="3"/>
  <c r="CH58" i="3"/>
  <c r="CG58" i="3"/>
  <c r="CF58" i="3"/>
  <c r="CE58" i="3"/>
  <c r="CD58" i="3"/>
  <c r="CC58" i="3"/>
  <c r="CB58" i="3"/>
  <c r="CA58" i="3"/>
  <c r="BZ58" i="3"/>
  <c r="BY58" i="3"/>
  <c r="BX58" i="3"/>
  <c r="BW58" i="3"/>
  <c r="BV58" i="3"/>
  <c r="BU58" i="3"/>
  <c r="BT58" i="3"/>
  <c r="BS58" i="3"/>
  <c r="BR58" i="3"/>
  <c r="BQ58" i="3"/>
  <c r="BP58" i="3"/>
  <c r="BO58" i="3"/>
  <c r="BN58" i="3"/>
  <c r="BM58" i="3"/>
  <c r="BL58" i="3"/>
  <c r="BK58" i="3"/>
  <c r="BJ58" i="3"/>
  <c r="BI58" i="3"/>
  <c r="BH58" i="3"/>
  <c r="BG58" i="3"/>
  <c r="BF58" i="3"/>
  <c r="BE58" i="3"/>
  <c r="BD58" i="3"/>
  <c r="BC58" i="3"/>
  <c r="BB58" i="3"/>
  <c r="BA58" i="3"/>
  <c r="AZ58"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W58" i="3"/>
  <c r="V58" i="3"/>
  <c r="U58" i="3"/>
  <c r="T58" i="3"/>
  <c r="S58" i="3"/>
  <c r="R58" i="3"/>
  <c r="Q58" i="3"/>
  <c r="P58" i="3"/>
  <c r="O58" i="3"/>
  <c r="N58" i="3"/>
  <c r="M58" i="3"/>
  <c r="L58" i="3"/>
  <c r="K58" i="3"/>
  <c r="J58" i="3"/>
  <c r="I58" i="3"/>
  <c r="H58" i="3"/>
  <c r="G58" i="3"/>
  <c r="F58" i="3"/>
  <c r="E58" i="3"/>
  <c r="D58" i="3"/>
  <c r="CU57" i="3"/>
  <c r="CT57" i="3"/>
  <c r="CS57" i="3"/>
  <c r="CR57" i="3"/>
  <c r="CQ57" i="3"/>
  <c r="CP57" i="3"/>
  <c r="CO57" i="3"/>
  <c r="CN57" i="3"/>
  <c r="CM57" i="3"/>
  <c r="CL57" i="3"/>
  <c r="CK57" i="3"/>
  <c r="CJ57" i="3"/>
  <c r="CI57" i="3"/>
  <c r="CH57" i="3"/>
  <c r="CG57" i="3"/>
  <c r="CF57" i="3"/>
  <c r="CE57" i="3"/>
  <c r="CD57" i="3"/>
  <c r="CC57" i="3"/>
  <c r="CB57" i="3"/>
  <c r="CA57" i="3"/>
  <c r="BZ57" i="3"/>
  <c r="BY57" i="3"/>
  <c r="BX57" i="3"/>
  <c r="BW57" i="3"/>
  <c r="BV57" i="3"/>
  <c r="BU57" i="3"/>
  <c r="BT57" i="3"/>
  <c r="BS57" i="3"/>
  <c r="BR57" i="3"/>
  <c r="BQ57" i="3"/>
  <c r="BP57" i="3"/>
  <c r="BO57" i="3"/>
  <c r="BN57" i="3"/>
  <c r="BM57" i="3"/>
  <c r="BL57" i="3"/>
  <c r="BK57" i="3"/>
  <c r="BJ57" i="3"/>
  <c r="BI57" i="3"/>
  <c r="BH57" i="3"/>
  <c r="BG57" i="3"/>
  <c r="BF57" i="3"/>
  <c r="BE57" i="3"/>
  <c r="BD57" i="3"/>
  <c r="BC57" i="3"/>
  <c r="BB57" i="3"/>
  <c r="BA57" i="3"/>
  <c r="AZ57" i="3"/>
  <c r="AY57" i="3"/>
  <c r="AX57" i="3"/>
  <c r="AW57" i="3"/>
  <c r="AV57" i="3"/>
  <c r="AU57" i="3"/>
  <c r="AT57" i="3"/>
  <c r="AS57" i="3"/>
  <c r="AR57" i="3"/>
  <c r="AQ57" i="3"/>
  <c r="AP57" i="3"/>
  <c r="AO57" i="3"/>
  <c r="AN57" i="3"/>
  <c r="AM57" i="3"/>
  <c r="AL57" i="3"/>
  <c r="AK57" i="3"/>
  <c r="AJ57" i="3"/>
  <c r="AI57" i="3"/>
  <c r="AH57" i="3"/>
  <c r="AG57" i="3"/>
  <c r="AF57" i="3"/>
  <c r="AE57" i="3"/>
  <c r="AD57" i="3"/>
  <c r="AC57" i="3"/>
  <c r="AB57" i="3"/>
  <c r="AA57" i="3"/>
  <c r="Z57" i="3"/>
  <c r="Y57" i="3"/>
  <c r="X57" i="3"/>
  <c r="W57" i="3"/>
  <c r="V57" i="3"/>
  <c r="U57" i="3"/>
  <c r="T57" i="3"/>
  <c r="S57" i="3"/>
  <c r="R57" i="3"/>
  <c r="Q57" i="3"/>
  <c r="P57" i="3"/>
  <c r="O57" i="3"/>
  <c r="N57" i="3"/>
  <c r="M57" i="3"/>
  <c r="L57" i="3"/>
  <c r="K57" i="3"/>
  <c r="J57" i="3"/>
  <c r="I57" i="3"/>
  <c r="H57" i="3"/>
  <c r="G57" i="3"/>
  <c r="F57" i="3"/>
  <c r="E57" i="3"/>
  <c r="D57" i="3"/>
  <c r="CU56" i="3"/>
  <c r="CT56" i="3"/>
  <c r="CS56" i="3"/>
  <c r="CR56" i="3"/>
  <c r="CQ56" i="3"/>
  <c r="CP56" i="3"/>
  <c r="CO56" i="3"/>
  <c r="CN56" i="3"/>
  <c r="CM56" i="3"/>
  <c r="CL56" i="3"/>
  <c r="CK56" i="3"/>
  <c r="CJ56" i="3"/>
  <c r="CI56" i="3"/>
  <c r="CH56" i="3"/>
  <c r="CG56" i="3"/>
  <c r="CF56" i="3"/>
  <c r="CE56" i="3"/>
  <c r="CD56" i="3"/>
  <c r="CC56" i="3"/>
  <c r="CB56" i="3"/>
  <c r="CA56" i="3"/>
  <c r="BZ56" i="3"/>
  <c r="BY56" i="3"/>
  <c r="BX56" i="3"/>
  <c r="BW56" i="3"/>
  <c r="BV56" i="3"/>
  <c r="BU56" i="3"/>
  <c r="BT56" i="3"/>
  <c r="BS56" i="3"/>
  <c r="BR56" i="3"/>
  <c r="BQ56" i="3"/>
  <c r="BP56" i="3"/>
  <c r="BO56" i="3"/>
  <c r="BN56" i="3"/>
  <c r="BM56" i="3"/>
  <c r="BL56" i="3"/>
  <c r="BK56" i="3"/>
  <c r="BJ56" i="3"/>
  <c r="BI56" i="3"/>
  <c r="BH56" i="3"/>
  <c r="BG56" i="3"/>
  <c r="BF56" i="3"/>
  <c r="BE56" i="3"/>
  <c r="BD56" i="3"/>
  <c r="BC56" i="3"/>
  <c r="BB56" i="3"/>
  <c r="BA56" i="3"/>
  <c r="AZ56"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V56" i="3"/>
  <c r="U56" i="3"/>
  <c r="T56" i="3"/>
  <c r="S56" i="3"/>
  <c r="R56" i="3"/>
  <c r="Q56" i="3"/>
  <c r="P56" i="3"/>
  <c r="O56" i="3"/>
  <c r="N56" i="3"/>
  <c r="M56" i="3"/>
  <c r="L56" i="3"/>
  <c r="K56" i="3"/>
  <c r="J56" i="3"/>
  <c r="I56" i="3"/>
  <c r="H56" i="3"/>
  <c r="G56" i="3"/>
  <c r="F56" i="3"/>
  <c r="E56" i="3"/>
  <c r="D56" i="3"/>
  <c r="CU54" i="3"/>
  <c r="CT54" i="3"/>
  <c r="CS54" i="3"/>
  <c r="CR54" i="3"/>
  <c r="CQ54" i="3"/>
  <c r="CP54" i="3"/>
  <c r="CO54" i="3"/>
  <c r="CN54" i="3"/>
  <c r="CM54" i="3"/>
  <c r="CL54" i="3"/>
  <c r="CK54" i="3"/>
  <c r="CJ54" i="3"/>
  <c r="CI54" i="3"/>
  <c r="CH54" i="3"/>
  <c r="CG54" i="3"/>
  <c r="CF54" i="3"/>
  <c r="CE54" i="3"/>
  <c r="CD54" i="3"/>
  <c r="CC54" i="3"/>
  <c r="CB54" i="3"/>
  <c r="CA54" i="3"/>
  <c r="BZ54" i="3"/>
  <c r="BY54" i="3"/>
  <c r="BX54" i="3"/>
  <c r="BW54" i="3"/>
  <c r="BV54" i="3"/>
  <c r="BU54" i="3"/>
  <c r="BT54" i="3"/>
  <c r="BS54" i="3"/>
  <c r="BR54" i="3"/>
  <c r="BQ54" i="3"/>
  <c r="BP54" i="3"/>
  <c r="BO54" i="3"/>
  <c r="BN54" i="3"/>
  <c r="BM54" i="3"/>
  <c r="BL54" i="3"/>
  <c r="BK54" i="3"/>
  <c r="BJ54" i="3"/>
  <c r="BI54" i="3"/>
  <c r="BH54" i="3"/>
  <c r="BG54" i="3"/>
  <c r="BF54" i="3"/>
  <c r="BE54" i="3"/>
  <c r="BD54" i="3"/>
  <c r="BC54" i="3"/>
  <c r="BB54" i="3"/>
  <c r="BA54" i="3"/>
  <c r="AZ54" i="3"/>
  <c r="AY54" i="3"/>
  <c r="AX54" i="3"/>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W54" i="3"/>
  <c r="V54" i="3"/>
  <c r="U54" i="3"/>
  <c r="T54" i="3"/>
  <c r="S54" i="3"/>
  <c r="R54" i="3"/>
  <c r="Q54" i="3"/>
  <c r="P54" i="3"/>
  <c r="O54" i="3"/>
  <c r="N54" i="3"/>
  <c r="M54" i="3"/>
  <c r="L54" i="3"/>
  <c r="K54" i="3"/>
  <c r="J54" i="3"/>
  <c r="I54" i="3"/>
  <c r="H54" i="3"/>
  <c r="G54" i="3"/>
  <c r="F54" i="3"/>
  <c r="E54" i="3"/>
  <c r="D54" i="3"/>
  <c r="CU53" i="3"/>
  <c r="CT53" i="3"/>
  <c r="CS53" i="3"/>
  <c r="CR53" i="3"/>
  <c r="CQ53" i="3"/>
  <c r="CP53" i="3"/>
  <c r="CO53" i="3"/>
  <c r="CN53" i="3"/>
  <c r="CM53" i="3"/>
  <c r="CL53" i="3"/>
  <c r="CK53" i="3"/>
  <c r="CJ53" i="3"/>
  <c r="CI53" i="3"/>
  <c r="CH53" i="3"/>
  <c r="CG53" i="3"/>
  <c r="CF53" i="3"/>
  <c r="CE53" i="3"/>
  <c r="CD53" i="3"/>
  <c r="CC53" i="3"/>
  <c r="CB53" i="3"/>
  <c r="CA53" i="3"/>
  <c r="BZ53" i="3"/>
  <c r="BY53" i="3"/>
  <c r="BX53" i="3"/>
  <c r="BW53" i="3"/>
  <c r="BV53" i="3"/>
  <c r="BU53" i="3"/>
  <c r="BT53" i="3"/>
  <c r="BS53" i="3"/>
  <c r="BR53" i="3"/>
  <c r="BQ53" i="3"/>
  <c r="BP53" i="3"/>
  <c r="BO53" i="3"/>
  <c r="BN53" i="3"/>
  <c r="BM53" i="3"/>
  <c r="BL53" i="3"/>
  <c r="BK53" i="3"/>
  <c r="BJ53" i="3"/>
  <c r="BI53" i="3"/>
  <c r="BH53" i="3"/>
  <c r="BG53" i="3"/>
  <c r="BF53" i="3"/>
  <c r="BE53" i="3"/>
  <c r="BD53" i="3"/>
  <c r="BC53" i="3"/>
  <c r="BB53" i="3"/>
  <c r="BA53" i="3"/>
  <c r="AZ53" i="3"/>
  <c r="AY53" i="3"/>
  <c r="AX53" i="3"/>
  <c r="AW53" i="3"/>
  <c r="AV53" i="3"/>
  <c r="AU53" i="3"/>
  <c r="AT53" i="3"/>
  <c r="AS53" i="3"/>
  <c r="AR53" i="3"/>
  <c r="AQ53" i="3"/>
  <c r="AP53" i="3"/>
  <c r="AO53" i="3"/>
  <c r="AN53" i="3"/>
  <c r="AM53" i="3"/>
  <c r="AL53" i="3"/>
  <c r="AK53" i="3"/>
  <c r="AJ53" i="3"/>
  <c r="AI53" i="3"/>
  <c r="AH53" i="3"/>
  <c r="AG53" i="3"/>
  <c r="AF53" i="3"/>
  <c r="AE53" i="3"/>
  <c r="AD53" i="3"/>
  <c r="AC53" i="3"/>
  <c r="AB53" i="3"/>
  <c r="AA53" i="3"/>
  <c r="Z53" i="3"/>
  <c r="Y53" i="3"/>
  <c r="X53" i="3"/>
  <c r="W53" i="3"/>
  <c r="V53" i="3"/>
  <c r="U53" i="3"/>
  <c r="T53" i="3"/>
  <c r="S53" i="3"/>
  <c r="R53" i="3"/>
  <c r="Q53" i="3"/>
  <c r="P53" i="3"/>
  <c r="O53" i="3"/>
  <c r="N53" i="3"/>
  <c r="M53" i="3"/>
  <c r="L53" i="3"/>
  <c r="K53" i="3"/>
  <c r="J53" i="3"/>
  <c r="I53" i="3"/>
  <c r="H53" i="3"/>
  <c r="G53" i="3"/>
  <c r="F53" i="3"/>
  <c r="E53" i="3"/>
  <c r="D53" i="3"/>
  <c r="CU52" i="3"/>
  <c r="CU55" i="3"/>
  <c r="CT52" i="3"/>
  <c r="CT55" i="3"/>
  <c r="CS52" i="3"/>
  <c r="CS55" i="3"/>
  <c r="CR52" i="3"/>
  <c r="CR55" i="3"/>
  <c r="CR73" i="3"/>
  <c r="CQ52" i="3"/>
  <c r="CP52" i="3"/>
  <c r="CO52" i="3"/>
  <c r="CN52" i="3"/>
  <c r="CM52" i="3"/>
  <c r="CM55" i="3"/>
  <c r="CM73" i="3"/>
  <c r="CL52" i="3"/>
  <c r="CL55" i="3"/>
  <c r="CL73" i="3"/>
  <c r="CK52" i="3"/>
  <c r="CJ52" i="3"/>
  <c r="CI52" i="3"/>
  <c r="CI55" i="3"/>
  <c r="CH52" i="3"/>
  <c r="CG52" i="3"/>
  <c r="CF52" i="3"/>
  <c r="CE52" i="3"/>
  <c r="CE55" i="3"/>
  <c r="CD52" i="3"/>
  <c r="CC52" i="3"/>
  <c r="CC55" i="3"/>
  <c r="CB52" i="3"/>
  <c r="CA52" i="3"/>
  <c r="BZ52" i="3"/>
  <c r="BY52" i="3"/>
  <c r="BX52" i="3"/>
  <c r="BW52" i="3"/>
  <c r="BV52" i="3"/>
  <c r="BU52" i="3"/>
  <c r="BT52" i="3"/>
  <c r="BS52" i="3"/>
  <c r="BS55" i="3"/>
  <c r="BR52" i="3"/>
  <c r="BQ52" i="3"/>
  <c r="BP52" i="3"/>
  <c r="BO52" i="3"/>
  <c r="BO55" i="3"/>
  <c r="BO73" i="3"/>
  <c r="BN52" i="3"/>
  <c r="BN55" i="3"/>
  <c r="BN73" i="3"/>
  <c r="BM52" i="3"/>
  <c r="BM55" i="3"/>
  <c r="BM73" i="3"/>
  <c r="BL52" i="3"/>
  <c r="BK52" i="3"/>
  <c r="BJ52" i="3"/>
  <c r="BI52" i="3"/>
  <c r="BH52" i="3"/>
  <c r="BG52" i="3"/>
  <c r="BG55" i="3"/>
  <c r="BF52" i="3"/>
  <c r="BE52" i="3"/>
  <c r="BE55" i="3"/>
  <c r="BE73" i="3"/>
  <c r="BD72" i="3"/>
  <c r="BD52" i="3"/>
  <c r="BD55" i="3"/>
  <c r="BD73" i="3"/>
  <c r="BC52" i="3"/>
  <c r="BB52" i="3"/>
  <c r="BA52" i="3"/>
  <c r="AZ52" i="3"/>
  <c r="AY52" i="3"/>
  <c r="AY55" i="3"/>
  <c r="AY73" i="3"/>
  <c r="AX52" i="3"/>
  <c r="AW52" i="3"/>
  <c r="AV52" i="3"/>
  <c r="AU52" i="3"/>
  <c r="AU55" i="3"/>
  <c r="AT52" i="3"/>
  <c r="AS52" i="3"/>
  <c r="AR52" i="3"/>
  <c r="AQ52" i="3"/>
  <c r="AQ55" i="3"/>
  <c r="AQ73" i="3"/>
  <c r="AP52" i="3"/>
  <c r="AP55" i="3"/>
  <c r="AP73" i="3"/>
  <c r="AO52" i="3"/>
  <c r="AO55" i="3"/>
  <c r="AO73" i="3"/>
  <c r="AN52" i="3"/>
  <c r="AM52" i="3"/>
  <c r="AM55" i="3"/>
  <c r="AL52" i="3"/>
  <c r="AK52" i="3"/>
  <c r="AJ52" i="3"/>
  <c r="AI52" i="3"/>
  <c r="AI55" i="3"/>
  <c r="AH52" i="3"/>
  <c r="AG52" i="3"/>
  <c r="AG55" i="3"/>
  <c r="AF52" i="3"/>
  <c r="AE52" i="3"/>
  <c r="AD52" i="3"/>
  <c r="AC52" i="3"/>
  <c r="AB52" i="3"/>
  <c r="AA52" i="3"/>
  <c r="AA55" i="3"/>
  <c r="AA73" i="3"/>
  <c r="X72" i="3"/>
  <c r="Z52" i="3"/>
  <c r="Z55" i="3"/>
  <c r="Z73" i="3"/>
  <c r="Y52" i="3"/>
  <c r="X52" i="3"/>
  <c r="W52" i="3"/>
  <c r="W55" i="3"/>
  <c r="V52" i="3"/>
  <c r="U52" i="3"/>
  <c r="T52" i="3"/>
  <c r="T55" i="3"/>
  <c r="S52" i="3"/>
  <c r="S55" i="3"/>
  <c r="R52" i="3"/>
  <c r="Q52" i="3"/>
  <c r="Q55" i="3"/>
  <c r="Q73" i="3"/>
  <c r="P52" i="3"/>
  <c r="O52" i="3"/>
  <c r="N52" i="3"/>
  <c r="M52" i="3"/>
  <c r="L52" i="3"/>
  <c r="K52" i="3"/>
  <c r="J52" i="3"/>
  <c r="I52" i="3"/>
  <c r="H52" i="3"/>
  <c r="G52" i="3"/>
  <c r="F52" i="3"/>
  <c r="E52" i="3"/>
  <c r="D52" i="3"/>
  <c r="CT50" i="3"/>
  <c r="CS50" i="3"/>
  <c r="CR50" i="3"/>
  <c r="CQ50" i="3"/>
  <c r="CM50" i="3"/>
  <c r="CL50" i="3"/>
  <c r="CK50" i="3"/>
  <c r="CG50" i="3"/>
  <c r="CE50" i="3"/>
  <c r="CA50" i="3"/>
  <c r="BZ50" i="3"/>
  <c r="BY50" i="3"/>
  <c r="BV50" i="3"/>
  <c r="BU50" i="3"/>
  <c r="BT50" i="3"/>
  <c r="BS50" i="3"/>
  <c r="BO50" i="3"/>
  <c r="BN50" i="3"/>
  <c r="BM50" i="3"/>
  <c r="BI50" i="3"/>
  <c r="BG50" i="3"/>
  <c r="BC50" i="3"/>
  <c r="BB50" i="3"/>
  <c r="BA50" i="3"/>
  <c r="AX50" i="3"/>
  <c r="AW50" i="3"/>
  <c r="AV50" i="3"/>
  <c r="AU50" i="3"/>
  <c r="AQ50" i="3"/>
  <c r="AP50" i="3"/>
  <c r="AO50" i="3"/>
  <c r="AK50" i="3"/>
  <c r="AI50" i="3"/>
  <c r="AE50" i="3"/>
  <c r="AD50" i="3"/>
  <c r="AC50" i="3"/>
  <c r="Z50" i="3"/>
  <c r="Y50" i="3"/>
  <c r="W50" i="3"/>
  <c r="T50" i="3"/>
  <c r="S50" i="3"/>
  <c r="Q50" i="3"/>
  <c r="M50" i="3"/>
  <c r="K50" i="3"/>
  <c r="G50" i="3"/>
  <c r="E50" i="3"/>
  <c r="CU49" i="3"/>
  <c r="CT49" i="3"/>
  <c r="CS49" i="3"/>
  <c r="CR49" i="3"/>
  <c r="CQ49" i="3"/>
  <c r="CP49" i="3"/>
  <c r="CO49" i="3"/>
  <c r="CN49" i="3"/>
  <c r="CM49" i="3"/>
  <c r="CL49" i="3"/>
  <c r="CK49" i="3"/>
  <c r="CJ49" i="3"/>
  <c r="CI49" i="3"/>
  <c r="CH49" i="3"/>
  <c r="CG49" i="3"/>
  <c r="CF49" i="3"/>
  <c r="CE49" i="3"/>
  <c r="CD49" i="3"/>
  <c r="CC49" i="3"/>
  <c r="CB49" i="3"/>
  <c r="CA49" i="3"/>
  <c r="BZ49" i="3"/>
  <c r="BY49" i="3"/>
  <c r="BX49" i="3"/>
  <c r="BW49" i="3"/>
  <c r="BV49" i="3"/>
  <c r="BU49" i="3"/>
  <c r="BT49" i="3"/>
  <c r="BS49" i="3"/>
  <c r="BR49" i="3"/>
  <c r="BQ49" i="3"/>
  <c r="BP49" i="3"/>
  <c r="BO49" i="3"/>
  <c r="BN49" i="3"/>
  <c r="BM49" i="3"/>
  <c r="BL49" i="3"/>
  <c r="BK49" i="3"/>
  <c r="BJ49" i="3"/>
  <c r="BI49" i="3"/>
  <c r="BH49" i="3"/>
  <c r="BG49" i="3"/>
  <c r="BF49" i="3"/>
  <c r="BE49" i="3"/>
  <c r="BD49" i="3"/>
  <c r="BC49" i="3"/>
  <c r="BB49" i="3"/>
  <c r="BA49" i="3"/>
  <c r="AZ49" i="3"/>
  <c r="AY49" i="3"/>
  <c r="AX49" i="3"/>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U49" i="3"/>
  <c r="T49" i="3"/>
  <c r="S49" i="3"/>
  <c r="R49" i="3"/>
  <c r="Q49" i="3"/>
  <c r="P49" i="3"/>
  <c r="O49" i="3"/>
  <c r="N49" i="3"/>
  <c r="M49" i="3"/>
  <c r="L49" i="3"/>
  <c r="K49" i="3"/>
  <c r="J49" i="3"/>
  <c r="I49" i="3"/>
  <c r="H49" i="3"/>
  <c r="G49" i="3"/>
  <c r="F49" i="3"/>
  <c r="E49" i="3"/>
  <c r="D49" i="3"/>
  <c r="CU48" i="3"/>
  <c r="CT48" i="3"/>
  <c r="CS48" i="3"/>
  <c r="CR48" i="3"/>
  <c r="CQ48" i="3"/>
  <c r="CP48" i="3"/>
  <c r="CO48" i="3"/>
  <c r="CN48" i="3"/>
  <c r="CM48" i="3"/>
  <c r="CL48" i="3"/>
  <c r="CK48" i="3"/>
  <c r="CJ48" i="3"/>
  <c r="CI48" i="3"/>
  <c r="CH48" i="3"/>
  <c r="CG48" i="3"/>
  <c r="CF48" i="3"/>
  <c r="CE48" i="3"/>
  <c r="CD48" i="3"/>
  <c r="CC48" i="3"/>
  <c r="CB48" i="3"/>
  <c r="CA48" i="3"/>
  <c r="BZ48" i="3"/>
  <c r="BY48" i="3"/>
  <c r="BX48" i="3"/>
  <c r="BW48" i="3"/>
  <c r="BV48" i="3"/>
  <c r="BU48" i="3"/>
  <c r="BT48" i="3"/>
  <c r="BS48" i="3"/>
  <c r="BR48" i="3"/>
  <c r="BQ48" i="3"/>
  <c r="BP48" i="3"/>
  <c r="BO48" i="3"/>
  <c r="BN48" i="3"/>
  <c r="BM48" i="3"/>
  <c r="BL48" i="3"/>
  <c r="BK48" i="3"/>
  <c r="BJ48" i="3"/>
  <c r="BI48" i="3"/>
  <c r="BH48" i="3"/>
  <c r="BG48" i="3"/>
  <c r="BF48" i="3"/>
  <c r="BE48" i="3"/>
  <c r="BD48" i="3"/>
  <c r="BC48" i="3"/>
  <c r="BB48" i="3"/>
  <c r="BA48" i="3"/>
  <c r="AZ48" i="3"/>
  <c r="AY48" i="3"/>
  <c r="AX48"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X48" i="3"/>
  <c r="W48" i="3"/>
  <c r="V48" i="3"/>
  <c r="U48" i="3"/>
  <c r="T48" i="3"/>
  <c r="S48" i="3"/>
  <c r="R48" i="3"/>
  <c r="Q48" i="3"/>
  <c r="P48" i="3"/>
  <c r="O48" i="3"/>
  <c r="N48" i="3"/>
  <c r="M48" i="3"/>
  <c r="L48" i="3"/>
  <c r="K48" i="3"/>
  <c r="J48" i="3"/>
  <c r="I48" i="3"/>
  <c r="H48" i="3"/>
  <c r="G48" i="3"/>
  <c r="F48" i="3"/>
  <c r="E48" i="3"/>
  <c r="D48" i="3"/>
  <c r="CU47" i="3"/>
  <c r="CT47" i="3"/>
  <c r="CS47" i="3"/>
  <c r="CR47" i="3"/>
  <c r="CQ47" i="3"/>
  <c r="CP47" i="3"/>
  <c r="CO47" i="3"/>
  <c r="CN47" i="3"/>
  <c r="CM47" i="3"/>
  <c r="CL47" i="3"/>
  <c r="CK47" i="3"/>
  <c r="CJ47" i="3"/>
  <c r="CI47" i="3"/>
  <c r="CH47" i="3"/>
  <c r="CG47" i="3"/>
  <c r="CF47" i="3"/>
  <c r="CE47" i="3"/>
  <c r="CD47" i="3"/>
  <c r="CC47" i="3"/>
  <c r="CB47" i="3"/>
  <c r="CA47" i="3"/>
  <c r="BZ47" i="3"/>
  <c r="BY47" i="3"/>
  <c r="BX47" i="3"/>
  <c r="BW47" i="3"/>
  <c r="BV47" i="3"/>
  <c r="BU47" i="3"/>
  <c r="BT47" i="3"/>
  <c r="BS47" i="3"/>
  <c r="BR47" i="3"/>
  <c r="BQ47" i="3"/>
  <c r="BP47" i="3"/>
  <c r="BO47" i="3"/>
  <c r="BN47" i="3"/>
  <c r="BM47" i="3"/>
  <c r="BL47" i="3"/>
  <c r="BK47" i="3"/>
  <c r="BJ47" i="3"/>
  <c r="BI47" i="3"/>
  <c r="BH47" i="3"/>
  <c r="BG47" i="3"/>
  <c r="BF47" i="3"/>
  <c r="BE47" i="3"/>
  <c r="BD47" i="3"/>
  <c r="BC47" i="3"/>
  <c r="BB47" i="3"/>
  <c r="BA47" i="3"/>
  <c r="AZ47"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R47" i="3"/>
  <c r="Q47" i="3"/>
  <c r="P47" i="3"/>
  <c r="O47" i="3"/>
  <c r="N47" i="3"/>
  <c r="M47" i="3"/>
  <c r="L47" i="3"/>
  <c r="K47" i="3"/>
  <c r="J47" i="3"/>
  <c r="I47" i="3"/>
  <c r="H47" i="3"/>
  <c r="G47" i="3"/>
  <c r="F47" i="3"/>
  <c r="E47" i="3"/>
  <c r="D47" i="3"/>
  <c r="CU46" i="3"/>
  <c r="CT46" i="3"/>
  <c r="CS46" i="3"/>
  <c r="CR46" i="3"/>
  <c r="CQ46" i="3"/>
  <c r="CP46" i="3"/>
  <c r="CO46" i="3"/>
  <c r="CN46" i="3"/>
  <c r="CM46" i="3"/>
  <c r="CL46" i="3"/>
  <c r="CK46" i="3"/>
  <c r="CJ46" i="3"/>
  <c r="CI46" i="3"/>
  <c r="CH46" i="3"/>
  <c r="CG46" i="3"/>
  <c r="CF46" i="3"/>
  <c r="CE46" i="3"/>
  <c r="CD46" i="3"/>
  <c r="CC46" i="3"/>
  <c r="CB46" i="3"/>
  <c r="CA46" i="3"/>
  <c r="BZ46" i="3"/>
  <c r="BY46" i="3"/>
  <c r="BX46" i="3"/>
  <c r="BW46" i="3"/>
  <c r="BV46" i="3"/>
  <c r="BU46" i="3"/>
  <c r="BT46" i="3"/>
  <c r="BS46" i="3"/>
  <c r="BR46" i="3"/>
  <c r="BQ46" i="3"/>
  <c r="BP46" i="3"/>
  <c r="BO46" i="3"/>
  <c r="BN46" i="3"/>
  <c r="BM46" i="3"/>
  <c r="BL46" i="3"/>
  <c r="BK46" i="3"/>
  <c r="BJ46" i="3"/>
  <c r="BI46" i="3"/>
  <c r="BH46" i="3"/>
  <c r="BG46" i="3"/>
  <c r="BF46" i="3"/>
  <c r="BE46" i="3"/>
  <c r="BD46" i="3"/>
  <c r="BC46" i="3"/>
  <c r="BB46"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T46" i="3"/>
  <c r="S46" i="3"/>
  <c r="R46" i="3"/>
  <c r="Q46" i="3"/>
  <c r="P46" i="3"/>
  <c r="O46" i="3"/>
  <c r="N46" i="3"/>
  <c r="M46" i="3"/>
  <c r="L46" i="3"/>
  <c r="K46" i="3"/>
  <c r="J46" i="3"/>
  <c r="I46" i="3"/>
  <c r="H46" i="3"/>
  <c r="G46" i="3"/>
  <c r="F46" i="3"/>
  <c r="E46" i="3"/>
  <c r="D46" i="3"/>
  <c r="CU45" i="3"/>
  <c r="CT45" i="3"/>
  <c r="CS45" i="3"/>
  <c r="CR45" i="3"/>
  <c r="CQ45" i="3"/>
  <c r="CP45" i="3"/>
  <c r="CO45" i="3"/>
  <c r="CN45" i="3"/>
  <c r="CM45" i="3"/>
  <c r="CL45" i="3"/>
  <c r="CK45" i="3"/>
  <c r="CJ45" i="3"/>
  <c r="CI45" i="3"/>
  <c r="CH45" i="3"/>
  <c r="CG45" i="3"/>
  <c r="CF45" i="3"/>
  <c r="CE45" i="3"/>
  <c r="CD45" i="3"/>
  <c r="CC45" i="3"/>
  <c r="CB45" i="3"/>
  <c r="CA45" i="3"/>
  <c r="BZ45" i="3"/>
  <c r="BY45" i="3"/>
  <c r="BX45" i="3"/>
  <c r="BW45" i="3"/>
  <c r="BV45" i="3"/>
  <c r="BU45" i="3"/>
  <c r="BT45" i="3"/>
  <c r="BS45" i="3"/>
  <c r="BR45" i="3"/>
  <c r="BQ45" i="3"/>
  <c r="BP45" i="3"/>
  <c r="BO45" i="3"/>
  <c r="BN45" i="3"/>
  <c r="BM45" i="3"/>
  <c r="BL45" i="3"/>
  <c r="BK45" i="3"/>
  <c r="BJ45" i="3"/>
  <c r="BI45" i="3"/>
  <c r="BH45" i="3"/>
  <c r="BG45" i="3"/>
  <c r="BF45" i="3"/>
  <c r="BE45" i="3"/>
  <c r="BD45" i="3"/>
  <c r="BC45" i="3"/>
  <c r="BB45" i="3"/>
  <c r="BA45" i="3"/>
  <c r="AZ45" i="3"/>
  <c r="AY45" i="3"/>
  <c r="AX45" i="3"/>
  <c r="AW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R45" i="3"/>
  <c r="Q45" i="3"/>
  <c r="P45" i="3"/>
  <c r="O45" i="3"/>
  <c r="N45" i="3"/>
  <c r="M45" i="3"/>
  <c r="L45" i="3"/>
  <c r="K45" i="3"/>
  <c r="J45" i="3"/>
  <c r="I45" i="3"/>
  <c r="H45" i="3"/>
  <c r="G45" i="3"/>
  <c r="F45" i="3"/>
  <c r="E45" i="3"/>
  <c r="D45" i="3"/>
  <c r="CU44" i="3"/>
  <c r="CT44" i="3"/>
  <c r="CS44" i="3"/>
  <c r="CR44" i="3"/>
  <c r="CQ44" i="3"/>
  <c r="CP44" i="3"/>
  <c r="CO44" i="3"/>
  <c r="CN44" i="3"/>
  <c r="CM44" i="3"/>
  <c r="CL44" i="3"/>
  <c r="CK44" i="3"/>
  <c r="CJ44" i="3"/>
  <c r="CI44" i="3"/>
  <c r="CH44" i="3"/>
  <c r="CG44" i="3"/>
  <c r="CF44" i="3"/>
  <c r="CE44" i="3"/>
  <c r="CD44" i="3"/>
  <c r="CC44" i="3"/>
  <c r="CB44" i="3"/>
  <c r="CA44" i="3"/>
  <c r="BZ44" i="3"/>
  <c r="BY44" i="3"/>
  <c r="BX44" i="3"/>
  <c r="BW44" i="3"/>
  <c r="BV44" i="3"/>
  <c r="BU44" i="3"/>
  <c r="BT44" i="3"/>
  <c r="BS44" i="3"/>
  <c r="BR44" i="3"/>
  <c r="BQ44" i="3"/>
  <c r="BP44" i="3"/>
  <c r="BO44" i="3"/>
  <c r="BN44" i="3"/>
  <c r="BM44" i="3"/>
  <c r="BL44" i="3"/>
  <c r="BK44" i="3"/>
  <c r="BJ44" i="3"/>
  <c r="BI44" i="3"/>
  <c r="BH44" i="3"/>
  <c r="BG44" i="3"/>
  <c r="BF44" i="3"/>
  <c r="BE44" i="3"/>
  <c r="BD44" i="3"/>
  <c r="BC44" i="3"/>
  <c r="BB44"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R44" i="3"/>
  <c r="Q44" i="3"/>
  <c r="P44" i="3"/>
  <c r="O44" i="3"/>
  <c r="N44" i="3"/>
  <c r="M44" i="3"/>
  <c r="L44" i="3"/>
  <c r="K44" i="3"/>
  <c r="J44" i="3"/>
  <c r="I44" i="3"/>
  <c r="H44" i="3"/>
  <c r="G44" i="3"/>
  <c r="F44" i="3"/>
  <c r="E44" i="3"/>
  <c r="D44" i="3"/>
  <c r="CU43" i="3"/>
  <c r="CT43" i="3"/>
  <c r="CS43" i="3"/>
  <c r="CR43" i="3"/>
  <c r="CQ43" i="3"/>
  <c r="CP43" i="3"/>
  <c r="CO43" i="3"/>
  <c r="CN43" i="3"/>
  <c r="CM43" i="3"/>
  <c r="CL43" i="3"/>
  <c r="CK43" i="3"/>
  <c r="CJ43" i="3"/>
  <c r="CI43" i="3"/>
  <c r="CH43" i="3"/>
  <c r="CG43" i="3"/>
  <c r="CF43" i="3"/>
  <c r="CE43" i="3"/>
  <c r="CD43" i="3"/>
  <c r="CC43" i="3"/>
  <c r="CB43" i="3"/>
  <c r="CA43" i="3"/>
  <c r="BZ43" i="3"/>
  <c r="BY43" i="3"/>
  <c r="BX43" i="3"/>
  <c r="BW43" i="3"/>
  <c r="BV43" i="3"/>
  <c r="BU43" i="3"/>
  <c r="BT43" i="3"/>
  <c r="BS43" i="3"/>
  <c r="BR43" i="3"/>
  <c r="BQ43" i="3"/>
  <c r="BP43" i="3"/>
  <c r="BO43" i="3"/>
  <c r="BN43" i="3"/>
  <c r="BM43" i="3"/>
  <c r="BL43" i="3"/>
  <c r="BK43" i="3"/>
  <c r="BJ43" i="3"/>
  <c r="BI43" i="3"/>
  <c r="BH43" i="3"/>
  <c r="BG43" i="3"/>
  <c r="BF43" i="3"/>
  <c r="BE43" i="3"/>
  <c r="BD43" i="3"/>
  <c r="BC43" i="3"/>
  <c r="BB43" i="3"/>
  <c r="BA43" i="3"/>
  <c r="AZ43" i="3"/>
  <c r="AY43" i="3"/>
  <c r="AX43" i="3"/>
  <c r="AW43" i="3"/>
  <c r="AV43" i="3"/>
  <c r="AU43" i="3"/>
  <c r="AT43" i="3"/>
  <c r="AS43" i="3"/>
  <c r="AR43" i="3"/>
  <c r="AQ43" i="3"/>
  <c r="AP43" i="3"/>
  <c r="AO43" i="3"/>
  <c r="AN43" i="3"/>
  <c r="AM43" i="3"/>
  <c r="AL43" i="3"/>
  <c r="AK43" i="3"/>
  <c r="AJ43" i="3"/>
  <c r="AI43" i="3"/>
  <c r="AH43" i="3"/>
  <c r="AG43" i="3"/>
  <c r="AF43" i="3"/>
  <c r="AE43" i="3"/>
  <c r="AD43" i="3"/>
  <c r="AC43" i="3"/>
  <c r="AB43" i="3"/>
  <c r="AA43" i="3"/>
  <c r="Z43" i="3"/>
  <c r="Y43" i="3"/>
  <c r="X43" i="3"/>
  <c r="W43" i="3"/>
  <c r="V43" i="3"/>
  <c r="U43" i="3"/>
  <c r="T43" i="3"/>
  <c r="S43" i="3"/>
  <c r="R43" i="3"/>
  <c r="Q43" i="3"/>
  <c r="P43" i="3"/>
  <c r="O43" i="3"/>
  <c r="N43" i="3"/>
  <c r="M43" i="3"/>
  <c r="L43" i="3"/>
  <c r="K43" i="3"/>
  <c r="J43" i="3"/>
  <c r="I43" i="3"/>
  <c r="H43" i="3"/>
  <c r="G43" i="3"/>
  <c r="F43" i="3"/>
  <c r="E43" i="3"/>
  <c r="D43" i="3"/>
  <c r="CU42" i="3"/>
  <c r="CT42" i="3"/>
  <c r="CS42" i="3"/>
  <c r="CR42" i="3"/>
  <c r="CQ42" i="3"/>
  <c r="CP42" i="3"/>
  <c r="CO42" i="3"/>
  <c r="CN42" i="3"/>
  <c r="CM42" i="3"/>
  <c r="CL42" i="3"/>
  <c r="CK42" i="3"/>
  <c r="CJ42" i="3"/>
  <c r="CI42" i="3"/>
  <c r="CH42" i="3"/>
  <c r="CG42" i="3"/>
  <c r="CF42" i="3"/>
  <c r="CE42" i="3"/>
  <c r="CD42" i="3"/>
  <c r="CC42" i="3"/>
  <c r="CB42" i="3"/>
  <c r="CA42" i="3"/>
  <c r="BZ42" i="3"/>
  <c r="BY42" i="3"/>
  <c r="BX42" i="3"/>
  <c r="BW42" i="3"/>
  <c r="BV42" i="3"/>
  <c r="BU42" i="3"/>
  <c r="BT42" i="3"/>
  <c r="BS42" i="3"/>
  <c r="BR42" i="3"/>
  <c r="BQ42" i="3"/>
  <c r="BP42" i="3"/>
  <c r="BO42" i="3"/>
  <c r="BN42" i="3"/>
  <c r="BM42" i="3"/>
  <c r="BL42" i="3"/>
  <c r="BK42" i="3"/>
  <c r="BJ42" i="3"/>
  <c r="BI42" i="3"/>
  <c r="BH42" i="3"/>
  <c r="BG42" i="3"/>
  <c r="BF42" i="3"/>
  <c r="BE42" i="3"/>
  <c r="BD42" i="3"/>
  <c r="BC42" i="3"/>
  <c r="BB42"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R42" i="3"/>
  <c r="Q42" i="3"/>
  <c r="P42" i="3"/>
  <c r="O42" i="3"/>
  <c r="N42" i="3"/>
  <c r="M42" i="3"/>
  <c r="L42" i="3"/>
  <c r="K42" i="3"/>
  <c r="J42" i="3"/>
  <c r="I42" i="3"/>
  <c r="H42" i="3"/>
  <c r="G42" i="3"/>
  <c r="F42" i="3"/>
  <c r="E42" i="3"/>
  <c r="D42" i="3"/>
  <c r="CU41" i="3"/>
  <c r="CT41" i="3"/>
  <c r="CS41" i="3"/>
  <c r="CR41" i="3"/>
  <c r="CQ41" i="3"/>
  <c r="CP41" i="3"/>
  <c r="CO41" i="3"/>
  <c r="CN41" i="3"/>
  <c r="CM41" i="3"/>
  <c r="CL41" i="3"/>
  <c r="CK41" i="3"/>
  <c r="CJ41" i="3"/>
  <c r="CI41" i="3"/>
  <c r="CH41" i="3"/>
  <c r="CG41" i="3"/>
  <c r="CF41" i="3"/>
  <c r="CE41" i="3"/>
  <c r="CD41" i="3"/>
  <c r="CC41" i="3"/>
  <c r="CB41" i="3"/>
  <c r="CA41" i="3"/>
  <c r="BZ41" i="3"/>
  <c r="BY41" i="3"/>
  <c r="BX41" i="3"/>
  <c r="BW41" i="3"/>
  <c r="BV41" i="3"/>
  <c r="BU41" i="3"/>
  <c r="BT41" i="3"/>
  <c r="BS41" i="3"/>
  <c r="BR41" i="3"/>
  <c r="BQ41" i="3"/>
  <c r="BP41" i="3"/>
  <c r="BO41" i="3"/>
  <c r="BN41" i="3"/>
  <c r="BM41" i="3"/>
  <c r="BL41" i="3"/>
  <c r="BK41" i="3"/>
  <c r="BJ41" i="3"/>
  <c r="BI41" i="3"/>
  <c r="BH41" i="3"/>
  <c r="BG41" i="3"/>
  <c r="BF41" i="3"/>
  <c r="BE41" i="3"/>
  <c r="BD41" i="3"/>
  <c r="BC41" i="3"/>
  <c r="BB41" i="3"/>
  <c r="BA41" i="3"/>
  <c r="AZ41"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S41" i="3"/>
  <c r="R41" i="3"/>
  <c r="Q41" i="3"/>
  <c r="P41" i="3"/>
  <c r="O41" i="3"/>
  <c r="N41" i="3"/>
  <c r="M41" i="3"/>
  <c r="L41" i="3"/>
  <c r="K41" i="3"/>
  <c r="J41" i="3"/>
  <c r="I41" i="3"/>
  <c r="H41" i="3"/>
  <c r="G41" i="3"/>
  <c r="F41" i="3"/>
  <c r="E41" i="3"/>
  <c r="D41" i="3"/>
  <c r="CU40" i="3"/>
  <c r="CT40" i="3"/>
  <c r="CS40" i="3"/>
  <c r="CR40" i="3"/>
  <c r="CQ40" i="3"/>
  <c r="CP40" i="3"/>
  <c r="CO40" i="3"/>
  <c r="CN40" i="3"/>
  <c r="CM40" i="3"/>
  <c r="CL40" i="3"/>
  <c r="CK40" i="3"/>
  <c r="CJ40" i="3"/>
  <c r="CI40" i="3"/>
  <c r="CH40" i="3"/>
  <c r="CG40" i="3"/>
  <c r="CF40" i="3"/>
  <c r="CE40" i="3"/>
  <c r="CD40" i="3"/>
  <c r="CC40" i="3"/>
  <c r="CB40" i="3"/>
  <c r="CA40" i="3"/>
  <c r="BZ40" i="3"/>
  <c r="BY40" i="3"/>
  <c r="BX40" i="3"/>
  <c r="BW40" i="3"/>
  <c r="BV40" i="3"/>
  <c r="BU40" i="3"/>
  <c r="BT40" i="3"/>
  <c r="BS40" i="3"/>
  <c r="BR40" i="3"/>
  <c r="BQ40" i="3"/>
  <c r="BP40" i="3"/>
  <c r="BO40" i="3"/>
  <c r="BN40" i="3"/>
  <c r="BM40" i="3"/>
  <c r="BL40" i="3"/>
  <c r="BK40" i="3"/>
  <c r="BJ40" i="3"/>
  <c r="BI40" i="3"/>
  <c r="BH40" i="3"/>
  <c r="BG40" i="3"/>
  <c r="BF40" i="3"/>
  <c r="BE40" i="3"/>
  <c r="BD40" i="3"/>
  <c r="BC40" i="3"/>
  <c r="BB40"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T40" i="3"/>
  <c r="S40" i="3"/>
  <c r="R40" i="3"/>
  <c r="Q40" i="3"/>
  <c r="P40" i="3"/>
  <c r="O40" i="3"/>
  <c r="N40" i="3"/>
  <c r="M40" i="3"/>
  <c r="L40" i="3"/>
  <c r="K40" i="3"/>
  <c r="J40" i="3"/>
  <c r="I40" i="3"/>
  <c r="H40" i="3"/>
  <c r="G40" i="3"/>
  <c r="F40" i="3"/>
  <c r="E40" i="3"/>
  <c r="D40" i="3"/>
  <c r="CU39" i="3"/>
  <c r="CT39" i="3"/>
  <c r="CS39" i="3"/>
  <c r="CR39" i="3"/>
  <c r="CQ39" i="3"/>
  <c r="CP39" i="3"/>
  <c r="CO39" i="3"/>
  <c r="CN39" i="3"/>
  <c r="CM39" i="3"/>
  <c r="CL39" i="3"/>
  <c r="CK39" i="3"/>
  <c r="CJ39" i="3"/>
  <c r="CI39" i="3"/>
  <c r="CH39" i="3"/>
  <c r="CG39" i="3"/>
  <c r="CF39" i="3"/>
  <c r="CE39" i="3"/>
  <c r="CD39" i="3"/>
  <c r="CC39" i="3"/>
  <c r="CB39" i="3"/>
  <c r="CA39" i="3"/>
  <c r="BZ39" i="3"/>
  <c r="BY39" i="3"/>
  <c r="BX39" i="3"/>
  <c r="BW39" i="3"/>
  <c r="BV39" i="3"/>
  <c r="BU39" i="3"/>
  <c r="BT39" i="3"/>
  <c r="BS39" i="3"/>
  <c r="BR39" i="3"/>
  <c r="BQ39" i="3"/>
  <c r="BP39" i="3"/>
  <c r="BO39" i="3"/>
  <c r="BN39" i="3"/>
  <c r="BM39" i="3"/>
  <c r="BL39" i="3"/>
  <c r="BK39" i="3"/>
  <c r="BJ39" i="3"/>
  <c r="BI39" i="3"/>
  <c r="BH39" i="3"/>
  <c r="BG39" i="3"/>
  <c r="BF39" i="3"/>
  <c r="BE39" i="3"/>
  <c r="BD39" i="3"/>
  <c r="BC39" i="3"/>
  <c r="BB39" i="3"/>
  <c r="BA39" i="3"/>
  <c r="AZ39" i="3"/>
  <c r="AY39" i="3"/>
  <c r="AX39" i="3"/>
  <c r="AW39" i="3"/>
  <c r="AV39" i="3"/>
  <c r="AU39" i="3"/>
  <c r="AT39" i="3"/>
  <c r="AS39" i="3"/>
  <c r="AR39" i="3"/>
  <c r="AQ39" i="3"/>
  <c r="AP39" i="3"/>
  <c r="AO39" i="3"/>
  <c r="AN39" i="3"/>
  <c r="AM39" i="3"/>
  <c r="AL39" i="3"/>
  <c r="AK39" i="3"/>
  <c r="AJ39" i="3"/>
  <c r="AI39" i="3"/>
  <c r="AH39" i="3"/>
  <c r="AG39" i="3"/>
  <c r="AF39" i="3"/>
  <c r="AE39" i="3"/>
  <c r="AD39" i="3"/>
  <c r="AC39" i="3"/>
  <c r="AB39" i="3"/>
  <c r="AA39" i="3"/>
  <c r="Z39" i="3"/>
  <c r="Y39" i="3"/>
  <c r="X39" i="3"/>
  <c r="W39" i="3"/>
  <c r="V39" i="3"/>
  <c r="U39" i="3"/>
  <c r="T39" i="3"/>
  <c r="S39" i="3"/>
  <c r="R39" i="3"/>
  <c r="Q39" i="3"/>
  <c r="P39" i="3"/>
  <c r="O39" i="3"/>
  <c r="N39" i="3"/>
  <c r="M39" i="3"/>
  <c r="L39" i="3"/>
  <c r="K39" i="3"/>
  <c r="J39" i="3"/>
  <c r="I39" i="3"/>
  <c r="H39" i="3"/>
  <c r="G39" i="3"/>
  <c r="F39" i="3"/>
  <c r="E39" i="3"/>
  <c r="D39" i="3"/>
  <c r="CU38" i="3"/>
  <c r="CT38" i="3"/>
  <c r="CS38" i="3"/>
  <c r="CR38" i="3"/>
  <c r="CQ38" i="3"/>
  <c r="CP38" i="3"/>
  <c r="CO38" i="3"/>
  <c r="CN38" i="3"/>
  <c r="CM38" i="3"/>
  <c r="CL38" i="3"/>
  <c r="CK38" i="3"/>
  <c r="CJ38" i="3"/>
  <c r="CI38" i="3"/>
  <c r="CH38" i="3"/>
  <c r="CG38" i="3"/>
  <c r="CF38" i="3"/>
  <c r="CE38" i="3"/>
  <c r="CD38" i="3"/>
  <c r="CC38" i="3"/>
  <c r="CB38" i="3"/>
  <c r="CA38" i="3"/>
  <c r="BZ38" i="3"/>
  <c r="BY38" i="3"/>
  <c r="BX38" i="3"/>
  <c r="BW38" i="3"/>
  <c r="BV38" i="3"/>
  <c r="BU38" i="3"/>
  <c r="BT38" i="3"/>
  <c r="BS38" i="3"/>
  <c r="BR38" i="3"/>
  <c r="BQ38" i="3"/>
  <c r="BP38" i="3"/>
  <c r="BO38" i="3"/>
  <c r="BN38" i="3"/>
  <c r="BM38" i="3"/>
  <c r="BL38" i="3"/>
  <c r="BK38" i="3"/>
  <c r="BJ38" i="3"/>
  <c r="BI38" i="3"/>
  <c r="BH38" i="3"/>
  <c r="BG38" i="3"/>
  <c r="BF38" i="3"/>
  <c r="BE38" i="3"/>
  <c r="BD38" i="3"/>
  <c r="BC38" i="3"/>
  <c r="BB38" i="3"/>
  <c r="BA38" i="3"/>
  <c r="AZ38"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V38" i="3"/>
  <c r="U38" i="3"/>
  <c r="T38" i="3"/>
  <c r="S38" i="3"/>
  <c r="R38" i="3"/>
  <c r="Q38" i="3"/>
  <c r="P38" i="3"/>
  <c r="O38" i="3"/>
  <c r="N38" i="3"/>
  <c r="M38" i="3"/>
  <c r="L38" i="3"/>
  <c r="K38" i="3"/>
  <c r="J38" i="3"/>
  <c r="I38" i="3"/>
  <c r="H38" i="3"/>
  <c r="G38" i="3"/>
  <c r="F38" i="3"/>
  <c r="E38" i="3"/>
  <c r="D38" i="3"/>
  <c r="CU37" i="3"/>
  <c r="CT37" i="3"/>
  <c r="CS37" i="3"/>
  <c r="CR37" i="3"/>
  <c r="CQ37" i="3"/>
  <c r="CP37" i="3"/>
  <c r="CO37" i="3"/>
  <c r="CN37" i="3"/>
  <c r="CM37" i="3"/>
  <c r="CL37" i="3"/>
  <c r="CK37" i="3"/>
  <c r="CJ37" i="3"/>
  <c r="CI37" i="3"/>
  <c r="CH37" i="3"/>
  <c r="CG37" i="3"/>
  <c r="CF37" i="3"/>
  <c r="CE37" i="3"/>
  <c r="CD37" i="3"/>
  <c r="CC37" i="3"/>
  <c r="CB37" i="3"/>
  <c r="CA37" i="3"/>
  <c r="BZ37" i="3"/>
  <c r="BY37" i="3"/>
  <c r="BX37" i="3"/>
  <c r="BW37" i="3"/>
  <c r="BV37" i="3"/>
  <c r="BU37" i="3"/>
  <c r="BT37" i="3"/>
  <c r="BS37" i="3"/>
  <c r="BR37" i="3"/>
  <c r="BQ37" i="3"/>
  <c r="BP37" i="3"/>
  <c r="BO37" i="3"/>
  <c r="BN37" i="3"/>
  <c r="BM37" i="3"/>
  <c r="BL37" i="3"/>
  <c r="BK37" i="3"/>
  <c r="BJ37" i="3"/>
  <c r="BI37" i="3"/>
  <c r="BH37" i="3"/>
  <c r="BG37" i="3"/>
  <c r="BF37" i="3"/>
  <c r="BE37" i="3"/>
  <c r="BD37" i="3"/>
  <c r="BC37" i="3"/>
  <c r="BB37" i="3"/>
  <c r="BA37" i="3"/>
  <c r="AZ37" i="3"/>
  <c r="AY37" i="3"/>
  <c r="AX37" i="3"/>
  <c r="AW37" i="3"/>
  <c r="AV37" i="3"/>
  <c r="AU37" i="3"/>
  <c r="AT37" i="3"/>
  <c r="AS37" i="3"/>
  <c r="AR37" i="3"/>
  <c r="AQ37" i="3"/>
  <c r="AP37" i="3"/>
  <c r="AO37" i="3"/>
  <c r="AN37" i="3"/>
  <c r="AM37" i="3"/>
  <c r="AL37" i="3"/>
  <c r="AK37" i="3"/>
  <c r="AJ37" i="3"/>
  <c r="AI37" i="3"/>
  <c r="AH37" i="3"/>
  <c r="AG37" i="3"/>
  <c r="AF37" i="3"/>
  <c r="AE37" i="3"/>
  <c r="AD37" i="3"/>
  <c r="AC37" i="3"/>
  <c r="AB37" i="3"/>
  <c r="AA37" i="3"/>
  <c r="Z37" i="3"/>
  <c r="Y37" i="3"/>
  <c r="X37" i="3"/>
  <c r="W37" i="3"/>
  <c r="V37" i="3"/>
  <c r="U37" i="3"/>
  <c r="T37" i="3"/>
  <c r="S37" i="3"/>
  <c r="R37" i="3"/>
  <c r="Q37" i="3"/>
  <c r="P37" i="3"/>
  <c r="O37" i="3"/>
  <c r="N37" i="3"/>
  <c r="M37" i="3"/>
  <c r="L37" i="3"/>
  <c r="K37" i="3"/>
  <c r="J37" i="3"/>
  <c r="I37" i="3"/>
  <c r="H37" i="3"/>
  <c r="G37" i="3"/>
  <c r="F37" i="3"/>
  <c r="E37" i="3"/>
  <c r="D37" i="3"/>
  <c r="CU36" i="3"/>
  <c r="CT36" i="3"/>
  <c r="CS36" i="3"/>
  <c r="CR36" i="3"/>
  <c r="CQ36" i="3"/>
  <c r="CP36" i="3"/>
  <c r="CO36" i="3"/>
  <c r="CN36" i="3"/>
  <c r="CM36" i="3"/>
  <c r="CL36" i="3"/>
  <c r="CK36" i="3"/>
  <c r="CJ36" i="3"/>
  <c r="CI36" i="3"/>
  <c r="CH36" i="3"/>
  <c r="CG36" i="3"/>
  <c r="CF36" i="3"/>
  <c r="CE36" i="3"/>
  <c r="CD36" i="3"/>
  <c r="CC36" i="3"/>
  <c r="CB36" i="3"/>
  <c r="CA36" i="3"/>
  <c r="BZ36" i="3"/>
  <c r="BY36" i="3"/>
  <c r="BX36" i="3"/>
  <c r="BW36" i="3"/>
  <c r="BV36" i="3"/>
  <c r="BU36" i="3"/>
  <c r="BT36" i="3"/>
  <c r="BS36" i="3"/>
  <c r="BR36" i="3"/>
  <c r="BQ36" i="3"/>
  <c r="BP36" i="3"/>
  <c r="BO36" i="3"/>
  <c r="BN36" i="3"/>
  <c r="BM36" i="3"/>
  <c r="BL36" i="3"/>
  <c r="BK36" i="3"/>
  <c r="BJ36" i="3"/>
  <c r="BI36" i="3"/>
  <c r="BH36" i="3"/>
  <c r="BG36" i="3"/>
  <c r="BF36" i="3"/>
  <c r="BE36" i="3"/>
  <c r="BD36" i="3"/>
  <c r="BC36" i="3"/>
  <c r="BB36"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S36" i="3"/>
  <c r="R36" i="3"/>
  <c r="Q36" i="3"/>
  <c r="P36" i="3"/>
  <c r="O36" i="3"/>
  <c r="N36" i="3"/>
  <c r="M36" i="3"/>
  <c r="L36" i="3"/>
  <c r="K36" i="3"/>
  <c r="J36" i="3"/>
  <c r="I36" i="3"/>
  <c r="H36" i="3"/>
  <c r="G36" i="3"/>
  <c r="F36" i="3"/>
  <c r="E36" i="3"/>
  <c r="D36" i="3"/>
  <c r="CU35" i="3"/>
  <c r="CT35" i="3"/>
  <c r="CS35" i="3"/>
  <c r="CR35" i="3"/>
  <c r="CQ35" i="3"/>
  <c r="CP35" i="3"/>
  <c r="CO35" i="3"/>
  <c r="CN35" i="3"/>
  <c r="CM35" i="3"/>
  <c r="CL35" i="3"/>
  <c r="CK35" i="3"/>
  <c r="CJ35" i="3"/>
  <c r="CI35" i="3"/>
  <c r="CH35" i="3"/>
  <c r="CG35" i="3"/>
  <c r="CF35" i="3"/>
  <c r="CE35" i="3"/>
  <c r="CD35" i="3"/>
  <c r="CC35" i="3"/>
  <c r="CB35" i="3"/>
  <c r="CA35" i="3"/>
  <c r="BZ35" i="3"/>
  <c r="BY35" i="3"/>
  <c r="BX35" i="3"/>
  <c r="BW35" i="3"/>
  <c r="BV35" i="3"/>
  <c r="BU35" i="3"/>
  <c r="BT35" i="3"/>
  <c r="BS35" i="3"/>
  <c r="BR35" i="3"/>
  <c r="BQ35" i="3"/>
  <c r="BP35" i="3"/>
  <c r="BO35" i="3"/>
  <c r="BN35" i="3"/>
  <c r="BM35" i="3"/>
  <c r="BL35" i="3"/>
  <c r="BK35" i="3"/>
  <c r="BJ35" i="3"/>
  <c r="BI35" i="3"/>
  <c r="BH35" i="3"/>
  <c r="BG35" i="3"/>
  <c r="BF35" i="3"/>
  <c r="BE35" i="3"/>
  <c r="BD35" i="3"/>
  <c r="BC35" i="3"/>
  <c r="BB35" i="3"/>
  <c r="BA35" i="3"/>
  <c r="AZ35" i="3"/>
  <c r="AY35" i="3"/>
  <c r="AX35" i="3"/>
  <c r="AW35" i="3"/>
  <c r="AV35" i="3"/>
  <c r="AU35" i="3"/>
  <c r="AT35" i="3"/>
  <c r="AS35" i="3"/>
  <c r="AR35" i="3"/>
  <c r="AQ35" i="3"/>
  <c r="AP35" i="3"/>
  <c r="AO35" i="3"/>
  <c r="AN35" i="3"/>
  <c r="AM35" i="3"/>
  <c r="AL35" i="3"/>
  <c r="AK35" i="3"/>
  <c r="AJ35" i="3"/>
  <c r="AI35" i="3"/>
  <c r="AH35" i="3"/>
  <c r="AG35" i="3"/>
  <c r="AF35" i="3"/>
  <c r="AE35" i="3"/>
  <c r="AD35" i="3"/>
  <c r="AC35" i="3"/>
  <c r="AB35" i="3"/>
  <c r="AA35" i="3"/>
  <c r="Z35" i="3"/>
  <c r="Y35" i="3"/>
  <c r="X35" i="3"/>
  <c r="W35" i="3"/>
  <c r="V35" i="3"/>
  <c r="U35" i="3"/>
  <c r="T35" i="3"/>
  <c r="S35" i="3"/>
  <c r="R35" i="3"/>
  <c r="Q35" i="3"/>
  <c r="P35" i="3"/>
  <c r="O35" i="3"/>
  <c r="N35" i="3"/>
  <c r="M35" i="3"/>
  <c r="L35" i="3"/>
  <c r="K35" i="3"/>
  <c r="J35" i="3"/>
  <c r="I35" i="3"/>
  <c r="H35" i="3"/>
  <c r="G35" i="3"/>
  <c r="F35" i="3"/>
  <c r="E35" i="3"/>
  <c r="D35" i="3"/>
  <c r="CU34" i="3"/>
  <c r="CT34" i="3"/>
  <c r="CS34" i="3"/>
  <c r="CR34" i="3"/>
  <c r="CQ34" i="3"/>
  <c r="CP34" i="3"/>
  <c r="CO34" i="3"/>
  <c r="CN34" i="3"/>
  <c r="CM34" i="3"/>
  <c r="CL34" i="3"/>
  <c r="CK34" i="3"/>
  <c r="CJ34" i="3"/>
  <c r="CI34" i="3"/>
  <c r="CH34" i="3"/>
  <c r="CG34" i="3"/>
  <c r="CF34" i="3"/>
  <c r="CE34" i="3"/>
  <c r="CD34" i="3"/>
  <c r="CC34" i="3"/>
  <c r="CB34" i="3"/>
  <c r="CA34" i="3"/>
  <c r="BZ34" i="3"/>
  <c r="BZ33" i="3"/>
  <c r="BY34" i="3"/>
  <c r="BX34" i="3"/>
  <c r="BW34" i="3"/>
  <c r="BV34" i="3"/>
  <c r="BU34" i="3"/>
  <c r="BT34" i="3"/>
  <c r="BS34" i="3"/>
  <c r="BR34" i="3"/>
  <c r="BQ34" i="3"/>
  <c r="BP34" i="3"/>
  <c r="BO34" i="3"/>
  <c r="BN34" i="3"/>
  <c r="BM34" i="3"/>
  <c r="BL34" i="3"/>
  <c r="BK34" i="3"/>
  <c r="BJ34" i="3"/>
  <c r="BI34" i="3"/>
  <c r="BH34" i="3"/>
  <c r="BG34" i="3"/>
  <c r="BF34" i="3"/>
  <c r="BE34" i="3"/>
  <c r="BD34" i="3"/>
  <c r="BC34" i="3"/>
  <c r="BB34" i="3"/>
  <c r="BB33" i="3"/>
  <c r="BB51" i="3"/>
  <c r="BA34" i="3"/>
  <c r="AZ34"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V34" i="3"/>
  <c r="U34" i="3"/>
  <c r="T34" i="3"/>
  <c r="S34" i="3"/>
  <c r="R34" i="3"/>
  <c r="Q34" i="3"/>
  <c r="P34" i="3"/>
  <c r="O34" i="3"/>
  <c r="N34" i="3"/>
  <c r="M34" i="3"/>
  <c r="L34" i="3"/>
  <c r="K34" i="3"/>
  <c r="J34" i="3"/>
  <c r="I34" i="3"/>
  <c r="H34" i="3"/>
  <c r="G34" i="3"/>
  <c r="F34" i="3"/>
  <c r="E34" i="3"/>
  <c r="D34" i="3"/>
  <c r="U33" i="3"/>
  <c r="T33" i="3"/>
  <c r="CU32" i="3"/>
  <c r="CT32" i="3"/>
  <c r="CS32" i="3"/>
  <c r="CR32" i="3"/>
  <c r="CQ32" i="3"/>
  <c r="CP32" i="3"/>
  <c r="CO32" i="3"/>
  <c r="CN32" i="3"/>
  <c r="CM32" i="3"/>
  <c r="CL32" i="3"/>
  <c r="CK32" i="3"/>
  <c r="CJ32" i="3"/>
  <c r="CI32" i="3"/>
  <c r="CH32" i="3"/>
  <c r="CG32" i="3"/>
  <c r="CF32" i="3"/>
  <c r="CE32" i="3"/>
  <c r="CD32" i="3"/>
  <c r="CC32" i="3"/>
  <c r="CB32" i="3"/>
  <c r="CA32" i="3"/>
  <c r="BZ32" i="3"/>
  <c r="BY32" i="3"/>
  <c r="BX32" i="3"/>
  <c r="BW32" i="3"/>
  <c r="BV32" i="3"/>
  <c r="BU32" i="3"/>
  <c r="BT32" i="3"/>
  <c r="BS32" i="3"/>
  <c r="BR32" i="3"/>
  <c r="BQ32" i="3"/>
  <c r="BP32" i="3"/>
  <c r="BO32" i="3"/>
  <c r="BN32" i="3"/>
  <c r="BM32" i="3"/>
  <c r="BL32" i="3"/>
  <c r="BK32" i="3"/>
  <c r="BJ32" i="3"/>
  <c r="BI32" i="3"/>
  <c r="BH32" i="3"/>
  <c r="BG32" i="3"/>
  <c r="BF32" i="3"/>
  <c r="BE32" i="3"/>
  <c r="BD32" i="3"/>
  <c r="BC32" i="3"/>
  <c r="BB32" i="3"/>
  <c r="BA32" i="3"/>
  <c r="AZ32"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V32" i="3"/>
  <c r="U32" i="3"/>
  <c r="T32" i="3"/>
  <c r="S32" i="3"/>
  <c r="R32" i="3"/>
  <c r="Q32" i="3"/>
  <c r="P32" i="3"/>
  <c r="O32" i="3"/>
  <c r="N32" i="3"/>
  <c r="M32" i="3"/>
  <c r="L32" i="3"/>
  <c r="K32" i="3"/>
  <c r="J32" i="3"/>
  <c r="I32" i="3"/>
  <c r="H32" i="3"/>
  <c r="G32" i="3"/>
  <c r="F32" i="3"/>
  <c r="E32" i="3"/>
  <c r="D32" i="3"/>
  <c r="CU31" i="3"/>
  <c r="CT31" i="3"/>
  <c r="CS31" i="3"/>
  <c r="CR31" i="3"/>
  <c r="CQ31" i="3"/>
  <c r="CP31" i="3"/>
  <c r="CO31" i="3"/>
  <c r="CN31" i="3"/>
  <c r="CM31" i="3"/>
  <c r="CL31" i="3"/>
  <c r="CK31" i="3"/>
  <c r="CJ31" i="3"/>
  <c r="CI31" i="3"/>
  <c r="CH31" i="3"/>
  <c r="CG31" i="3"/>
  <c r="CF31" i="3"/>
  <c r="CE31" i="3"/>
  <c r="CD31" i="3"/>
  <c r="CC31" i="3"/>
  <c r="CB31" i="3"/>
  <c r="CA31" i="3"/>
  <c r="BZ31" i="3"/>
  <c r="BY31" i="3"/>
  <c r="BX31" i="3"/>
  <c r="BW31" i="3"/>
  <c r="BV31" i="3"/>
  <c r="BU31" i="3"/>
  <c r="BT31" i="3"/>
  <c r="BS31" i="3"/>
  <c r="BR31" i="3"/>
  <c r="BQ31" i="3"/>
  <c r="BP31" i="3"/>
  <c r="BO31" i="3"/>
  <c r="BN31" i="3"/>
  <c r="BM31" i="3"/>
  <c r="BL31" i="3"/>
  <c r="BK31" i="3"/>
  <c r="BJ31" i="3"/>
  <c r="BI31" i="3"/>
  <c r="BH31" i="3"/>
  <c r="BG31" i="3"/>
  <c r="BF31" i="3"/>
  <c r="BE31" i="3"/>
  <c r="BD31" i="3"/>
  <c r="BC31" i="3"/>
  <c r="BB31" i="3"/>
  <c r="BA31" i="3"/>
  <c r="AZ31" i="3"/>
  <c r="AY31" i="3"/>
  <c r="AX31" i="3"/>
  <c r="AW31" i="3"/>
  <c r="AV31" i="3"/>
  <c r="AU31" i="3"/>
  <c r="AT31" i="3"/>
  <c r="AS31" i="3"/>
  <c r="AR31" i="3"/>
  <c r="AQ31" i="3"/>
  <c r="AP31" i="3"/>
  <c r="AO31" i="3"/>
  <c r="AN31" i="3"/>
  <c r="AM31" i="3"/>
  <c r="AL31" i="3"/>
  <c r="AK31" i="3"/>
  <c r="AJ31" i="3"/>
  <c r="AI31" i="3"/>
  <c r="AH31" i="3"/>
  <c r="AG31" i="3"/>
  <c r="AF31" i="3"/>
  <c r="AE31" i="3"/>
  <c r="AD31" i="3"/>
  <c r="AC31" i="3"/>
  <c r="AB31" i="3"/>
  <c r="AA31" i="3"/>
  <c r="Z31" i="3"/>
  <c r="Y31" i="3"/>
  <c r="X31" i="3"/>
  <c r="W31" i="3"/>
  <c r="V31" i="3"/>
  <c r="U31" i="3"/>
  <c r="T31" i="3"/>
  <c r="S31" i="3"/>
  <c r="R31" i="3"/>
  <c r="Q31" i="3"/>
  <c r="P31" i="3"/>
  <c r="O31" i="3"/>
  <c r="N31" i="3"/>
  <c r="M31" i="3"/>
  <c r="L31" i="3"/>
  <c r="K31" i="3"/>
  <c r="J31" i="3"/>
  <c r="I31" i="3"/>
  <c r="H31" i="3"/>
  <c r="G31" i="3"/>
  <c r="F31" i="3"/>
  <c r="E31" i="3"/>
  <c r="D31" i="3"/>
  <c r="CU30" i="3"/>
  <c r="CT30" i="3"/>
  <c r="CS30" i="3"/>
  <c r="CR30" i="3"/>
  <c r="CQ30" i="3"/>
  <c r="CP30" i="3"/>
  <c r="CO30" i="3"/>
  <c r="CN30" i="3"/>
  <c r="CM30" i="3"/>
  <c r="CL30" i="3"/>
  <c r="CK30" i="3"/>
  <c r="CJ30" i="3"/>
  <c r="CI30" i="3"/>
  <c r="CH30" i="3"/>
  <c r="CG30" i="3"/>
  <c r="CF30" i="3"/>
  <c r="CE30" i="3"/>
  <c r="CD30" i="3"/>
  <c r="CC30" i="3"/>
  <c r="CB30" i="3"/>
  <c r="CA30" i="3"/>
  <c r="BZ30" i="3"/>
  <c r="BY30" i="3"/>
  <c r="BX30" i="3"/>
  <c r="BW30" i="3"/>
  <c r="BV30" i="3"/>
  <c r="BU30" i="3"/>
  <c r="BT30" i="3"/>
  <c r="BS30" i="3"/>
  <c r="BS33" i="3"/>
  <c r="BR30" i="3"/>
  <c r="BQ30" i="3"/>
  <c r="BP30" i="3"/>
  <c r="BO30" i="3"/>
  <c r="BN30" i="3"/>
  <c r="BM30" i="3"/>
  <c r="BL30" i="3"/>
  <c r="BK30" i="3"/>
  <c r="BK33" i="3"/>
  <c r="BJ30" i="3"/>
  <c r="BI30" i="3"/>
  <c r="BH30" i="3"/>
  <c r="BG30" i="3"/>
  <c r="BF30" i="3"/>
  <c r="BE30" i="3"/>
  <c r="BD30" i="3"/>
  <c r="BC30" i="3"/>
  <c r="BB30" i="3"/>
  <c r="BA30" i="3"/>
  <c r="AZ30" i="3"/>
  <c r="AY30" i="3"/>
  <c r="AX30" i="3"/>
  <c r="AW30" i="3"/>
  <c r="AV30" i="3"/>
  <c r="AU30" i="3"/>
  <c r="AT30" i="3"/>
  <c r="AS30" i="3"/>
  <c r="AR30" i="3"/>
  <c r="AQ30" i="3"/>
  <c r="AP30" i="3"/>
  <c r="AO30" i="3"/>
  <c r="AN30" i="3"/>
  <c r="AM30" i="3"/>
  <c r="AM33" i="3"/>
  <c r="AL30" i="3"/>
  <c r="AK30" i="3"/>
  <c r="AJ30" i="3"/>
  <c r="AI30" i="3"/>
  <c r="AH30" i="3"/>
  <c r="AG30" i="3"/>
  <c r="AF30" i="3"/>
  <c r="AE30" i="3"/>
  <c r="AD30" i="3"/>
  <c r="AD33" i="3"/>
  <c r="AC30" i="3"/>
  <c r="AC33" i="3"/>
  <c r="AB30" i="3"/>
  <c r="AA30" i="3"/>
  <c r="Z30" i="3"/>
  <c r="Y30" i="3"/>
  <c r="X30" i="3"/>
  <c r="W30" i="3"/>
  <c r="V30" i="3"/>
  <c r="U30" i="3"/>
  <c r="T30" i="3"/>
  <c r="S30" i="3"/>
  <c r="R30" i="3"/>
  <c r="Q30" i="3"/>
  <c r="P30" i="3"/>
  <c r="O30" i="3"/>
  <c r="N30" i="3"/>
  <c r="M30" i="3"/>
  <c r="L30" i="3"/>
  <c r="K30" i="3"/>
  <c r="J30" i="3"/>
  <c r="I30" i="3"/>
  <c r="H30" i="3"/>
  <c r="G30" i="3"/>
  <c r="G33" i="3"/>
  <c r="F30" i="3"/>
  <c r="E30" i="3"/>
  <c r="E33" i="3"/>
  <c r="D30" i="3"/>
  <c r="CU7" i="3"/>
  <c r="CT7" i="3"/>
  <c r="CS7" i="3"/>
  <c r="CR7" i="3"/>
  <c r="CQ7" i="3"/>
  <c r="CP7" i="3"/>
  <c r="CO7" i="3"/>
  <c r="CN7" i="3"/>
  <c r="CM7" i="3"/>
  <c r="CL7" i="3"/>
  <c r="CK7" i="3"/>
  <c r="CJ7" i="3"/>
  <c r="CI7" i="3"/>
  <c r="CH7" i="3"/>
  <c r="CG7" i="3"/>
  <c r="CF7" i="3"/>
  <c r="CE7" i="3"/>
  <c r="CD7" i="3"/>
  <c r="CC7" i="3"/>
  <c r="CB7" i="3"/>
  <c r="CA7" i="3"/>
  <c r="BZ7" i="3"/>
  <c r="BY7" i="3"/>
  <c r="BX7" i="3"/>
  <c r="BW7" i="3"/>
  <c r="BV7" i="3"/>
  <c r="BU7" i="3"/>
  <c r="BT7" i="3"/>
  <c r="BS7" i="3"/>
  <c r="BR7" i="3"/>
  <c r="BQ7" i="3"/>
  <c r="BP7" i="3"/>
  <c r="BO7" i="3"/>
  <c r="BN7" i="3"/>
  <c r="BM7" i="3"/>
  <c r="BL7" i="3"/>
  <c r="BK7" i="3"/>
  <c r="BJ7" i="3"/>
  <c r="BI7" i="3"/>
  <c r="BH7" i="3"/>
  <c r="BG7" i="3"/>
  <c r="BF7" i="3"/>
  <c r="BE7" i="3"/>
  <c r="BD7" i="3"/>
  <c r="BC7" i="3"/>
  <c r="BB7" i="3"/>
  <c r="BA7" i="3"/>
  <c r="AZ7" i="3"/>
  <c r="AY7" i="3"/>
  <c r="AX7" i="3"/>
  <c r="AW7" i="3"/>
  <c r="AV7" i="3"/>
  <c r="AU7" i="3"/>
  <c r="AT7" i="3"/>
  <c r="AS7" i="3"/>
  <c r="AR7" i="3"/>
  <c r="AQ7" i="3"/>
  <c r="AP7" i="3"/>
  <c r="AO7" i="3"/>
  <c r="AN7" i="3"/>
  <c r="AM7" i="3"/>
  <c r="AL7" i="3"/>
  <c r="AK7" i="3"/>
  <c r="AJ7" i="3"/>
  <c r="AI7" i="3"/>
  <c r="AH7" i="3"/>
  <c r="AG7" i="3"/>
  <c r="AF7" i="3"/>
  <c r="AE7" i="3"/>
  <c r="AD7" i="3"/>
  <c r="AC7" i="3"/>
  <c r="AB7" i="3"/>
  <c r="AA7" i="3"/>
  <c r="Z7" i="3"/>
  <c r="Y7" i="3"/>
  <c r="X7" i="3"/>
  <c r="W7" i="3"/>
  <c r="V7" i="3"/>
  <c r="U7" i="3"/>
  <c r="T7" i="3"/>
  <c r="S7" i="3"/>
  <c r="R7" i="3"/>
  <c r="Q7" i="3"/>
  <c r="P7" i="3"/>
  <c r="O7" i="3"/>
  <c r="N7" i="3"/>
  <c r="M7" i="3"/>
  <c r="L7" i="3"/>
  <c r="K7" i="3"/>
  <c r="J7" i="3"/>
  <c r="I7" i="3"/>
  <c r="H7" i="3"/>
  <c r="G7" i="3"/>
  <c r="F7" i="3"/>
  <c r="E7" i="3"/>
  <c r="D7" i="3"/>
  <c r="B8" i="2"/>
  <c r="BZ51" i="3"/>
  <c r="AD73" i="3"/>
  <c r="AD55" i="3"/>
  <c r="BG51" i="3"/>
  <c r="AV73" i="3"/>
  <c r="CB55" i="3"/>
  <c r="CB73" i="3"/>
  <c r="AD79" i="3"/>
  <c r="AD97" i="3"/>
  <c r="BB97" i="3"/>
  <c r="BB79" i="3"/>
  <c r="BZ79" i="3"/>
  <c r="BZ97" i="3"/>
  <c r="T51" i="3"/>
  <c r="I73" i="3"/>
  <c r="Y73" i="3"/>
  <c r="CK73" i="3"/>
  <c r="AO51" i="3"/>
  <c r="BZ73" i="3"/>
  <c r="BV51" i="3"/>
  <c r="CM51" i="3"/>
  <c r="CC51" i="3"/>
  <c r="AX51" i="3"/>
  <c r="CL51" i="3"/>
  <c r="M51" i="3"/>
  <c r="U51" i="3"/>
  <c r="AK51" i="3"/>
  <c r="AK33" i="3"/>
  <c r="BA33" i="3"/>
  <c r="BA51" i="3"/>
  <c r="BI51" i="3"/>
  <c r="BI33" i="3"/>
  <c r="BY33" i="3"/>
  <c r="BY51" i="3"/>
  <c r="CO51" i="3"/>
  <c r="CO33" i="3"/>
  <c r="R55" i="3"/>
  <c r="R73" i="3"/>
  <c r="AD51" i="3"/>
  <c r="BW73" i="3"/>
  <c r="AU51" i="3"/>
  <c r="BC51" i="3"/>
  <c r="CQ51" i="3"/>
  <c r="BP55" i="3"/>
  <c r="BP73" i="3"/>
  <c r="AG51" i="3"/>
  <c r="AW51" i="3"/>
  <c r="CS51" i="3"/>
  <c r="E51" i="3"/>
  <c r="AC51" i="3"/>
  <c r="AS51" i="3"/>
  <c r="AS33" i="3"/>
  <c r="BQ33" i="3"/>
  <c r="BQ51" i="3"/>
  <c r="CG51" i="3"/>
  <c r="CG33" i="3"/>
  <c r="AX73" i="3"/>
  <c r="BB55" i="3"/>
  <c r="BB73" i="3"/>
  <c r="BB74" i="3"/>
  <c r="CR51" i="3"/>
  <c r="M33" i="3"/>
  <c r="BZ55" i="3"/>
  <c r="AI120" i="3"/>
  <c r="E73" i="3"/>
  <c r="M73" i="3"/>
  <c r="U73" i="3"/>
  <c r="R72" i="3"/>
  <c r="AC73" i="3"/>
  <c r="BI73" i="3"/>
  <c r="BQ73" i="3"/>
  <c r="BP72" i="3"/>
  <c r="BY73" i="3"/>
  <c r="CG73" i="3"/>
  <c r="E55" i="3"/>
  <c r="M55" i="3"/>
  <c r="U55" i="3"/>
  <c r="AC55" i="3"/>
  <c r="AK55" i="3"/>
  <c r="AK73" i="3"/>
  <c r="AS55" i="3"/>
  <c r="AS73" i="3"/>
  <c r="AR72" i="3"/>
  <c r="AR55" i="3"/>
  <c r="AR73" i="3"/>
  <c r="BA55" i="3"/>
  <c r="BA73" i="3"/>
  <c r="BI55" i="3"/>
  <c r="BQ55" i="3"/>
  <c r="BY55" i="3"/>
  <c r="CG55" i="3"/>
  <c r="CO55" i="3"/>
  <c r="CO73" i="3"/>
  <c r="CN72" i="3"/>
  <c r="CN55" i="3"/>
  <c r="CN73" i="3"/>
  <c r="E97" i="3"/>
  <c r="U79" i="3"/>
  <c r="U97" i="3"/>
  <c r="AC97" i="3"/>
  <c r="AC79" i="3"/>
  <c r="AS97" i="3"/>
  <c r="BI97" i="3"/>
  <c r="CO79" i="3"/>
  <c r="CO97" i="3"/>
  <c r="E79" i="3"/>
  <c r="W33" i="3"/>
  <c r="W51" i="3"/>
  <c r="BC33" i="3"/>
  <c r="CI33" i="3"/>
  <c r="CI51" i="3"/>
  <c r="G51" i="3"/>
  <c r="AM51" i="3"/>
  <c r="BS51" i="3"/>
  <c r="G55" i="3"/>
  <c r="G73" i="3"/>
  <c r="BC55" i="3"/>
  <c r="BC73" i="3"/>
  <c r="AS79" i="3"/>
  <c r="BI79" i="3"/>
  <c r="BA97" i="3"/>
  <c r="O33" i="3"/>
  <c r="O51" i="3"/>
  <c r="AU33" i="3"/>
  <c r="CA33" i="3"/>
  <c r="CA51" i="3"/>
  <c r="BK51" i="3"/>
  <c r="O73" i="3"/>
  <c r="AM73" i="3"/>
  <c r="BK73" i="3"/>
  <c r="CQ73" i="3"/>
  <c r="AE55" i="3"/>
  <c r="AE73" i="3"/>
  <c r="BK55" i="3"/>
  <c r="CQ55" i="3"/>
  <c r="AV33" i="3"/>
  <c r="AV51" i="3"/>
  <c r="BT33" i="3"/>
  <c r="BT51" i="3"/>
  <c r="CR33" i="3"/>
  <c r="X55" i="3"/>
  <c r="X73" i="3"/>
  <c r="AV55" i="3"/>
  <c r="BT55" i="3"/>
  <c r="BT73" i="3"/>
  <c r="S73" i="3"/>
  <c r="AG73" i="3"/>
  <c r="AF72" i="3"/>
  <c r="AF55" i="3"/>
  <c r="AF73" i="3"/>
  <c r="CE73" i="3"/>
  <c r="CS73" i="3"/>
  <c r="M79" i="3"/>
  <c r="M97" i="3"/>
  <c r="CG79" i="3"/>
  <c r="CG97" i="3"/>
  <c r="AE33" i="3"/>
  <c r="AE51" i="3"/>
  <c r="I33" i="3"/>
  <c r="I51" i="3"/>
  <c r="Q33" i="3"/>
  <c r="Q51" i="3"/>
  <c r="Y33" i="3"/>
  <c r="Y51" i="3"/>
  <c r="AG33" i="3"/>
  <c r="AO33" i="3"/>
  <c r="AW33" i="3"/>
  <c r="BE33" i="3"/>
  <c r="BE51" i="3"/>
  <c r="BM33" i="3"/>
  <c r="BM51" i="3"/>
  <c r="BU33" i="3"/>
  <c r="BU51" i="3"/>
  <c r="CC33" i="3"/>
  <c r="CK33" i="3"/>
  <c r="CK51" i="3"/>
  <c r="CS33" i="3"/>
  <c r="I55" i="3"/>
  <c r="Y55" i="3"/>
  <c r="AW55" i="3"/>
  <c r="AW73" i="3"/>
  <c r="BU55" i="3"/>
  <c r="BU73" i="3"/>
  <c r="CK55" i="3"/>
  <c r="T73" i="3"/>
  <c r="BG73" i="3"/>
  <c r="CT73" i="3"/>
  <c r="BQ79" i="3"/>
  <c r="BQ97" i="3"/>
  <c r="Z33" i="3"/>
  <c r="Z51" i="3"/>
  <c r="AP33" i="3"/>
  <c r="AP51" i="3"/>
  <c r="AX33" i="3"/>
  <c r="BN33" i="3"/>
  <c r="BN51" i="3"/>
  <c r="BV33" i="3"/>
  <c r="CL33" i="3"/>
  <c r="CT33" i="3"/>
  <c r="CT51" i="3"/>
  <c r="AX55" i="3"/>
  <c r="BV55" i="3"/>
  <c r="BV73" i="3"/>
  <c r="AI73" i="3"/>
  <c r="CU73" i="3"/>
  <c r="Z97" i="3"/>
  <c r="AP97" i="3"/>
  <c r="AP79" i="3"/>
  <c r="BN97" i="3"/>
  <c r="BN79" i="3"/>
  <c r="CL97" i="3"/>
  <c r="AX79" i="3"/>
  <c r="AX97" i="3"/>
  <c r="CT79" i="3"/>
  <c r="CT97" i="3"/>
  <c r="BY97" i="3"/>
  <c r="CQ33" i="3"/>
  <c r="W73" i="3"/>
  <c r="AU73" i="3"/>
  <c r="BS73" i="3"/>
  <c r="CI73" i="3"/>
  <c r="O55" i="3"/>
  <c r="CA55" i="3"/>
  <c r="CA73" i="3"/>
  <c r="K33" i="3"/>
  <c r="K51" i="3"/>
  <c r="S33" i="3"/>
  <c r="S51" i="3"/>
  <c r="AA33" i="3"/>
  <c r="AA51" i="3"/>
  <c r="AI33" i="3"/>
  <c r="AI51" i="3"/>
  <c r="AQ33" i="3"/>
  <c r="AQ51" i="3"/>
  <c r="AY33" i="3"/>
  <c r="AY51" i="3"/>
  <c r="BG33" i="3"/>
  <c r="BO33" i="3"/>
  <c r="BO51" i="3"/>
  <c r="BW33" i="3"/>
  <c r="BW51" i="3"/>
  <c r="CE33" i="3"/>
  <c r="CE51" i="3"/>
  <c r="CM33" i="3"/>
  <c r="CU33" i="3"/>
  <c r="CU51" i="3"/>
  <c r="K55" i="3"/>
  <c r="K73" i="3"/>
  <c r="BW55" i="3"/>
  <c r="K79" i="3"/>
  <c r="K97" i="3"/>
  <c r="S79" i="3"/>
  <c r="S97" i="3"/>
  <c r="AA97" i="3"/>
  <c r="AQ79" i="3"/>
  <c r="AQ97" i="3"/>
  <c r="AY79" i="3"/>
  <c r="AY97" i="3"/>
  <c r="BO79" i="3"/>
  <c r="BO97" i="3"/>
  <c r="BW97" i="3"/>
  <c r="CE97" i="3"/>
  <c r="CM97" i="3"/>
  <c r="CM79" i="3"/>
  <c r="BV79" i="3"/>
  <c r="BV97" i="3"/>
  <c r="CU79" i="3"/>
  <c r="CU97" i="3"/>
  <c r="K119" i="3"/>
  <c r="K101" i="3"/>
  <c r="S101" i="3"/>
  <c r="S119" i="3"/>
  <c r="AA119" i="3"/>
  <c r="X118" i="3"/>
  <c r="AY101" i="3"/>
  <c r="AY119" i="3"/>
  <c r="BG101" i="3"/>
  <c r="BG119" i="3"/>
  <c r="BO119" i="3"/>
  <c r="BW101" i="3"/>
  <c r="BW119" i="3"/>
  <c r="CE119" i="3"/>
  <c r="CE101" i="3"/>
  <c r="CM119" i="3"/>
  <c r="CU119" i="3"/>
  <c r="CU101" i="3"/>
  <c r="AI119" i="3"/>
  <c r="T79" i="3"/>
  <c r="T97" i="3"/>
  <c r="AK79" i="3"/>
  <c r="AK97" i="3"/>
  <c r="T101" i="3"/>
  <c r="T119" i="3"/>
  <c r="CN101" i="3"/>
  <c r="CN119" i="3"/>
  <c r="AQ119" i="3"/>
  <c r="U119" i="3"/>
  <c r="R118" i="3"/>
  <c r="AS119" i="3"/>
  <c r="AR118" i="3"/>
  <c r="AR101" i="3"/>
  <c r="AR119" i="3"/>
  <c r="BQ119" i="3"/>
  <c r="BP118" i="3"/>
  <c r="BP101" i="3"/>
  <c r="BP119" i="3"/>
  <c r="BY119" i="3"/>
  <c r="CG119" i="3"/>
  <c r="CO101" i="3"/>
  <c r="CO119" i="3"/>
  <c r="CN118" i="3"/>
  <c r="E101" i="3"/>
  <c r="E119" i="3"/>
  <c r="BQ101" i="3"/>
  <c r="BB119" i="3"/>
  <c r="BZ119" i="3"/>
  <c r="AC101" i="3"/>
  <c r="AC119" i="3"/>
  <c r="O119" i="3"/>
  <c r="W119" i="3"/>
  <c r="AU119" i="3"/>
  <c r="CA119" i="3"/>
  <c r="CI119" i="3"/>
  <c r="BA101" i="3"/>
  <c r="BA119" i="3"/>
  <c r="AM97" i="3"/>
  <c r="AU97" i="3"/>
  <c r="BK97" i="3"/>
  <c r="BT119" i="3"/>
  <c r="M101" i="3"/>
  <c r="M119" i="3"/>
  <c r="BY101" i="3"/>
  <c r="AV97" i="3"/>
  <c r="BT97" i="3"/>
  <c r="CR79" i="3"/>
  <c r="CR97" i="3"/>
  <c r="AW119" i="3"/>
  <c r="BM119" i="3"/>
  <c r="AK101" i="3"/>
  <c r="AK119" i="3"/>
  <c r="Y97" i="3"/>
  <c r="AG97" i="3"/>
  <c r="BE97" i="3"/>
  <c r="BM97" i="3"/>
  <c r="CK97" i="3"/>
  <c r="CS97" i="3"/>
  <c r="R119" i="3"/>
  <c r="Z119" i="3"/>
  <c r="AX119" i="3"/>
  <c r="CL119" i="3"/>
  <c r="BI101" i="3"/>
  <c r="BI119" i="3"/>
  <c r="AD101" i="3"/>
  <c r="AD119" i="3"/>
  <c r="BB101" i="3"/>
  <c r="BZ101" i="3"/>
  <c r="G79" i="3"/>
  <c r="G97" i="3"/>
  <c r="O79" i="3"/>
  <c r="O97" i="3"/>
  <c r="W79" i="3"/>
  <c r="W97" i="3"/>
  <c r="AE79" i="3"/>
  <c r="AE97" i="3"/>
  <c r="AM79" i="3"/>
  <c r="AU79" i="3"/>
  <c r="BC79" i="3"/>
  <c r="BC97" i="3"/>
  <c r="BK79" i="3"/>
  <c r="BS79" i="3"/>
  <c r="BS97" i="3"/>
  <c r="CA79" i="3"/>
  <c r="CA97" i="3"/>
  <c r="CI79" i="3"/>
  <c r="CI97" i="3"/>
  <c r="CQ79" i="3"/>
  <c r="CQ97" i="3"/>
  <c r="G101" i="3"/>
  <c r="G119" i="3"/>
  <c r="O101" i="3"/>
  <c r="W101" i="3"/>
  <c r="AE101" i="3"/>
  <c r="AE119" i="3"/>
  <c r="AM101" i="3"/>
  <c r="AM119" i="3"/>
  <c r="AU101" i="3"/>
  <c r="BC101" i="3"/>
  <c r="BC119" i="3"/>
  <c r="BK101" i="3"/>
  <c r="BK119" i="3"/>
  <c r="BS101" i="3"/>
  <c r="BS119" i="3"/>
  <c r="CA101" i="3"/>
  <c r="CI101" i="3"/>
  <c r="CQ101" i="3"/>
  <c r="CQ119" i="3"/>
  <c r="X101" i="3"/>
  <c r="X119" i="3"/>
  <c r="AV101" i="3"/>
  <c r="AV119" i="3"/>
  <c r="BT101" i="3"/>
  <c r="CR101" i="3"/>
  <c r="CR119" i="3"/>
  <c r="I79" i="3"/>
  <c r="I97" i="3"/>
  <c r="Q79" i="3"/>
  <c r="Q97" i="3"/>
  <c r="Y79" i="3"/>
  <c r="AG79" i="3"/>
  <c r="AO79" i="3"/>
  <c r="AO97" i="3"/>
  <c r="AW79" i="3"/>
  <c r="AW97" i="3"/>
  <c r="BE79" i="3"/>
  <c r="BM79" i="3"/>
  <c r="BU79" i="3"/>
  <c r="BU97" i="3"/>
  <c r="CC79" i="3"/>
  <c r="CC97" i="3"/>
  <c r="CK79" i="3"/>
  <c r="CS79" i="3"/>
  <c r="I101" i="3"/>
  <c r="I119" i="3"/>
  <c r="Q101" i="3"/>
  <c r="Q119" i="3"/>
  <c r="Y101" i="3"/>
  <c r="Y119" i="3"/>
  <c r="AG101" i="3"/>
  <c r="AG119" i="3"/>
  <c r="AF118" i="3"/>
  <c r="AF101" i="3"/>
  <c r="AF119" i="3"/>
  <c r="AO101" i="3"/>
  <c r="AO119" i="3"/>
  <c r="AN118" i="3"/>
  <c r="AN101" i="3"/>
  <c r="AN119" i="3"/>
  <c r="AW101" i="3"/>
  <c r="BE101" i="3"/>
  <c r="BE119" i="3"/>
  <c r="BD118" i="3"/>
  <c r="BD101" i="3"/>
  <c r="BD119" i="3"/>
  <c r="BM101" i="3"/>
  <c r="BU101" i="3"/>
  <c r="BU119" i="3"/>
  <c r="CC101" i="3"/>
  <c r="CC119" i="3"/>
  <c r="CB118" i="3"/>
  <c r="CB101" i="3"/>
  <c r="CB119" i="3"/>
  <c r="CK101" i="3"/>
  <c r="CK119" i="3"/>
  <c r="CS101" i="3"/>
  <c r="CS119" i="3"/>
  <c r="R101" i="3"/>
  <c r="Z101" i="3"/>
  <c r="AP101" i="3"/>
  <c r="AP119" i="3"/>
  <c r="AX101" i="3"/>
  <c r="BN101" i="3"/>
  <c r="BN119" i="3"/>
  <c r="BV101" i="3"/>
  <c r="BV119" i="3"/>
  <c r="CL101" i="3"/>
  <c r="CT101" i="3"/>
  <c r="CT119" i="3"/>
  <c r="H118" i="3"/>
  <c r="H101" i="3"/>
  <c r="H119" i="3"/>
  <c r="F118" i="3"/>
  <c r="F101" i="3"/>
  <c r="F119" i="3"/>
  <c r="D118" i="3"/>
  <c r="D101" i="3"/>
  <c r="D119" i="3"/>
  <c r="BS121" i="3"/>
  <c r="BS120" i="3"/>
  <c r="BR96" i="3"/>
  <c r="BR79" i="3"/>
  <c r="BR97" i="3"/>
  <c r="G121" i="3"/>
  <c r="G120" i="3"/>
  <c r="CU121" i="3"/>
  <c r="CU120" i="3"/>
  <c r="CH96" i="3"/>
  <c r="CH79" i="3"/>
  <c r="CH97" i="3"/>
  <c r="CD96" i="3"/>
  <c r="CD79" i="3"/>
  <c r="CD97" i="3"/>
  <c r="CI121" i="3"/>
  <c r="CI120" i="3"/>
  <c r="CF96" i="3"/>
  <c r="CF79" i="3"/>
  <c r="CF97" i="3"/>
  <c r="W121" i="3"/>
  <c r="W120" i="3"/>
  <c r="V96" i="3"/>
  <c r="N118" i="3"/>
  <c r="N101" i="3"/>
  <c r="N119" i="3"/>
  <c r="L118" i="3"/>
  <c r="L101" i="3"/>
  <c r="L119" i="3"/>
  <c r="AQ74" i="3"/>
  <c r="AQ75" i="3"/>
  <c r="BM75" i="3"/>
  <c r="BM74" i="3"/>
  <c r="BL50" i="3"/>
  <c r="AE75" i="3"/>
  <c r="AE74" i="3"/>
  <c r="CC121" i="3"/>
  <c r="CC120" i="3"/>
  <c r="CB96" i="3"/>
  <c r="CB79" i="3"/>
  <c r="CB97" i="3"/>
  <c r="Q121" i="3"/>
  <c r="Q120" i="3"/>
  <c r="P96" i="3"/>
  <c r="CP118" i="3"/>
  <c r="CP101" i="3"/>
  <c r="CP119" i="3"/>
  <c r="AG121" i="3"/>
  <c r="AG120" i="3"/>
  <c r="AF96" i="3"/>
  <c r="AF79" i="3"/>
  <c r="AF97" i="3"/>
  <c r="CR121" i="3"/>
  <c r="CR120" i="3"/>
  <c r="AZ118" i="3"/>
  <c r="AZ101" i="3"/>
  <c r="AZ119" i="3"/>
  <c r="AQ121" i="3"/>
  <c r="AQ120" i="3"/>
  <c r="CE75" i="3"/>
  <c r="CE74" i="3"/>
  <c r="S74" i="3"/>
  <c r="S75" i="3"/>
  <c r="AP121" i="3"/>
  <c r="AP120" i="3"/>
  <c r="BI121" i="3"/>
  <c r="BI120" i="3"/>
  <c r="U75" i="3"/>
  <c r="U74" i="3"/>
  <c r="R50" i="3"/>
  <c r="R33" i="3"/>
  <c r="R51" i="3"/>
  <c r="BW75" i="3"/>
  <c r="BW74" i="3"/>
  <c r="S121" i="3"/>
  <c r="S120" i="3"/>
  <c r="CT121" i="3"/>
  <c r="CT120" i="3"/>
  <c r="BN75" i="3"/>
  <c r="BN74" i="3"/>
  <c r="Y75" i="3"/>
  <c r="Y74" i="3"/>
  <c r="BA121" i="3"/>
  <c r="BA120" i="3"/>
  <c r="CR75" i="3"/>
  <c r="CR74" i="3"/>
  <c r="CS75" i="3"/>
  <c r="CS74" i="3"/>
  <c r="BY74" i="3"/>
  <c r="BY75" i="3"/>
  <c r="BX50" i="3"/>
  <c r="BG75" i="3"/>
  <c r="BF50" i="3"/>
  <c r="BG74" i="3"/>
  <c r="CJ118" i="3"/>
  <c r="CJ101" i="3"/>
  <c r="CJ119" i="3"/>
  <c r="BR118" i="3"/>
  <c r="BR101" i="3"/>
  <c r="BR119" i="3"/>
  <c r="AT118" i="3"/>
  <c r="AT101" i="3"/>
  <c r="AT119" i="3"/>
  <c r="AK121" i="3"/>
  <c r="AK120" i="3"/>
  <c r="CM121" i="3"/>
  <c r="CM120" i="3"/>
  <c r="K121" i="3"/>
  <c r="K120" i="3"/>
  <c r="AX121" i="3"/>
  <c r="AX120" i="3"/>
  <c r="Q74" i="3"/>
  <c r="P50" i="3"/>
  <c r="Q75" i="3"/>
  <c r="BT75" i="3"/>
  <c r="BT74" i="3"/>
  <c r="CI75" i="3"/>
  <c r="CI74" i="3"/>
  <c r="CF50" i="3"/>
  <c r="CF33" i="3"/>
  <c r="CF51" i="3"/>
  <c r="CH50" i="3"/>
  <c r="CH33" i="3"/>
  <c r="CH51" i="3"/>
  <c r="AC121" i="3"/>
  <c r="AC120" i="3"/>
  <c r="AW75" i="3"/>
  <c r="AW74" i="3"/>
  <c r="BZ121" i="3"/>
  <c r="BZ120" i="3"/>
  <c r="I121" i="3"/>
  <c r="I120" i="3"/>
  <c r="H96" i="3"/>
  <c r="H79" i="3"/>
  <c r="H97" i="3"/>
  <c r="F96" i="3"/>
  <c r="F79" i="3"/>
  <c r="F97" i="3"/>
  <c r="BV121" i="3"/>
  <c r="BV120" i="3"/>
  <c r="K75" i="3"/>
  <c r="K74" i="3"/>
  <c r="BX96" i="3"/>
  <c r="BX79" i="3"/>
  <c r="BX97" i="3"/>
  <c r="BY121" i="3"/>
  <c r="BY120" i="3"/>
  <c r="O75" i="3"/>
  <c r="O74" i="3"/>
  <c r="L50" i="3"/>
  <c r="L33" i="3"/>
  <c r="L51" i="3"/>
  <c r="N50" i="3"/>
  <c r="N33" i="3"/>
  <c r="N51" i="3"/>
  <c r="BF118" i="3"/>
  <c r="BF101" i="3"/>
  <c r="BF119" i="3"/>
  <c r="BG120" i="3"/>
  <c r="BG121" i="3"/>
  <c r="BO75" i="3"/>
  <c r="BO74" i="3"/>
  <c r="CK75" i="3"/>
  <c r="CK74" i="3"/>
  <c r="P118" i="3"/>
  <c r="P101" i="3"/>
  <c r="P119" i="3"/>
  <c r="AW121" i="3"/>
  <c r="AW120" i="3"/>
  <c r="BJ118" i="3"/>
  <c r="BJ101" i="3"/>
  <c r="BJ119" i="3"/>
  <c r="BH118" i="3"/>
  <c r="BH101" i="3"/>
  <c r="BH119" i="3"/>
  <c r="CQ121" i="3"/>
  <c r="CQ120" i="3"/>
  <c r="CP96" i="3"/>
  <c r="CP79" i="3"/>
  <c r="CP97" i="3"/>
  <c r="AE121" i="3"/>
  <c r="AE120" i="3"/>
  <c r="CS121" i="3"/>
  <c r="CS120" i="3"/>
  <c r="AY75" i="3"/>
  <c r="AY74" i="3"/>
  <c r="CL121" i="3"/>
  <c r="CL120" i="3"/>
  <c r="AP74" i="3"/>
  <c r="AP75" i="3"/>
  <c r="BU75" i="3"/>
  <c r="BU74" i="3"/>
  <c r="I75" i="3"/>
  <c r="H50" i="3"/>
  <c r="H33" i="3"/>
  <c r="H51" i="3"/>
  <c r="I74" i="3"/>
  <c r="F50" i="3"/>
  <c r="F33" i="3"/>
  <c r="F51" i="3"/>
  <c r="AV75" i="3"/>
  <c r="AV74" i="3"/>
  <c r="BQ74" i="3"/>
  <c r="BP50" i="3"/>
  <c r="BP33" i="3"/>
  <c r="BP51" i="3"/>
  <c r="BQ75" i="3"/>
  <c r="AB118" i="3"/>
  <c r="AB101" i="3"/>
  <c r="AB119" i="3"/>
  <c r="BO121" i="3"/>
  <c r="BO120" i="3"/>
  <c r="CU75" i="3"/>
  <c r="CU74" i="3"/>
  <c r="Z75" i="3"/>
  <c r="Z74" i="3"/>
  <c r="BE74" i="3"/>
  <c r="BD50" i="3"/>
  <c r="BD33" i="3"/>
  <c r="BD51" i="3"/>
  <c r="BE75" i="3"/>
  <c r="CG121" i="3"/>
  <c r="CG120" i="3"/>
  <c r="BK75" i="3"/>
  <c r="BK74" i="3"/>
  <c r="BH50" i="3"/>
  <c r="BH33" i="3"/>
  <c r="BH51" i="3"/>
  <c r="BJ50" i="3"/>
  <c r="BJ33" i="3"/>
  <c r="BJ51" i="3"/>
  <c r="AD75" i="3"/>
  <c r="AD74" i="3"/>
  <c r="CM74" i="3"/>
  <c r="CM75" i="3"/>
  <c r="AD121" i="3"/>
  <c r="AD120" i="3"/>
  <c r="BB75" i="3"/>
  <c r="BU121" i="3"/>
  <c r="BU120" i="3"/>
  <c r="BC121" i="3"/>
  <c r="BC120" i="3"/>
  <c r="AO121" i="3"/>
  <c r="AO120" i="3"/>
  <c r="W75" i="3"/>
  <c r="W74" i="3"/>
  <c r="V50" i="3"/>
  <c r="BA75" i="3"/>
  <c r="BA74" i="3"/>
  <c r="BB121" i="3"/>
  <c r="BB120" i="3"/>
  <c r="CA121" i="3"/>
  <c r="CA120" i="3"/>
  <c r="O121" i="3"/>
  <c r="O120" i="3"/>
  <c r="L96" i="3"/>
  <c r="L79" i="3"/>
  <c r="L97" i="3"/>
  <c r="J96" i="3"/>
  <c r="N96" i="3"/>
  <c r="N79" i="3"/>
  <c r="N97" i="3"/>
  <c r="BM121" i="3"/>
  <c r="BM120" i="3"/>
  <c r="AL96" i="3"/>
  <c r="AL79" i="3"/>
  <c r="AL97" i="3"/>
  <c r="AM121" i="3"/>
  <c r="AM120" i="3"/>
  <c r="AJ96" i="3"/>
  <c r="AJ79" i="3"/>
  <c r="AJ97" i="3"/>
  <c r="AI75" i="3"/>
  <c r="AI74" i="3"/>
  <c r="BN121" i="3"/>
  <c r="BN120" i="3"/>
  <c r="AL118" i="3"/>
  <c r="AL101" i="3"/>
  <c r="AL119" i="3"/>
  <c r="AJ118" i="3"/>
  <c r="AJ101" i="3"/>
  <c r="AJ119" i="3"/>
  <c r="BX118" i="3"/>
  <c r="BX101" i="3"/>
  <c r="BX119" i="3"/>
  <c r="AY121" i="3"/>
  <c r="AY120" i="3"/>
  <c r="AA74" i="3"/>
  <c r="AA75" i="3"/>
  <c r="X50" i="3"/>
  <c r="X33" i="3"/>
  <c r="X51" i="3"/>
  <c r="CT75" i="3"/>
  <c r="CT74" i="3"/>
  <c r="BP96" i="3"/>
  <c r="BP79" i="3"/>
  <c r="BP97" i="3"/>
  <c r="BL96" i="3"/>
  <c r="BL79" i="3"/>
  <c r="BL97" i="3"/>
  <c r="BQ121" i="3"/>
  <c r="BQ120" i="3"/>
  <c r="M121" i="3"/>
  <c r="M120" i="3"/>
  <c r="CA75" i="3"/>
  <c r="CA74" i="3"/>
  <c r="CN96" i="3"/>
  <c r="CN79" i="3"/>
  <c r="CN97" i="3"/>
  <c r="CO121" i="3"/>
  <c r="CO120" i="3"/>
  <c r="AC75" i="3"/>
  <c r="AC74" i="3"/>
  <c r="BZ74" i="3"/>
  <c r="BZ75" i="3"/>
  <c r="BC75" i="3"/>
  <c r="BC74" i="3"/>
  <c r="CL74" i="3"/>
  <c r="CL75" i="3"/>
  <c r="BE121" i="3"/>
  <c r="BE120" i="3"/>
  <c r="BD96" i="3"/>
  <c r="BD79" i="3"/>
  <c r="BD97" i="3"/>
  <c r="AR96" i="3"/>
  <c r="AR79" i="3"/>
  <c r="AR97" i="3"/>
  <c r="AS121" i="3"/>
  <c r="AS120" i="3"/>
  <c r="BV75" i="3"/>
  <c r="BV74" i="3"/>
  <c r="CF72" i="3"/>
  <c r="CF55" i="3"/>
  <c r="CF73" i="3"/>
  <c r="CH72" i="3"/>
  <c r="CH55" i="3"/>
  <c r="CH73" i="3"/>
  <c r="CG75" i="3"/>
  <c r="CG74" i="3"/>
  <c r="CO75" i="3"/>
  <c r="CO74" i="3"/>
  <c r="CN50" i="3"/>
  <c r="CN33" i="3"/>
  <c r="CN51" i="3"/>
  <c r="CJ50" i="3"/>
  <c r="AK75" i="3"/>
  <c r="AK74" i="3"/>
  <c r="BL118" i="3"/>
  <c r="BL101" i="3"/>
  <c r="BL119" i="3"/>
  <c r="BK121" i="3"/>
  <c r="BK120" i="3"/>
  <c r="BJ96" i="3"/>
  <c r="BJ79" i="3"/>
  <c r="BJ97" i="3"/>
  <c r="BH96" i="3"/>
  <c r="BH79" i="3"/>
  <c r="BH97" i="3"/>
  <c r="CE121" i="3"/>
  <c r="CE120" i="3"/>
  <c r="AG74" i="3"/>
  <c r="AF50" i="3"/>
  <c r="AF33" i="3"/>
  <c r="AF51" i="3"/>
  <c r="AG75" i="3"/>
  <c r="CQ75" i="3"/>
  <c r="CQ74" i="3"/>
  <c r="CP50" i="3"/>
  <c r="M75" i="3"/>
  <c r="M74" i="3"/>
  <c r="H72" i="3"/>
  <c r="H55" i="3"/>
  <c r="H73" i="3"/>
  <c r="F72" i="3"/>
  <c r="F55" i="3"/>
  <c r="F73" i="3"/>
  <c r="AH118" i="3"/>
  <c r="AH101" i="3"/>
  <c r="AH119" i="3"/>
  <c r="BW121" i="3"/>
  <c r="BW120" i="3"/>
  <c r="Z121" i="3"/>
  <c r="Z120" i="3"/>
  <c r="AJ72" i="3"/>
  <c r="AJ55" i="3"/>
  <c r="AJ73" i="3"/>
  <c r="AL72" i="3"/>
  <c r="AL55" i="3"/>
  <c r="AL73" i="3"/>
  <c r="AM75" i="3"/>
  <c r="AM74" i="3"/>
  <c r="AJ50" i="3"/>
  <c r="AJ33" i="3"/>
  <c r="AJ51" i="3"/>
  <c r="AL50" i="3"/>
  <c r="AL33" i="3"/>
  <c r="AL51" i="3"/>
  <c r="AI121" i="3"/>
  <c r="CJ96" i="3"/>
  <c r="CJ79" i="3"/>
  <c r="CJ97" i="3"/>
  <c r="CK121" i="3"/>
  <c r="CK120" i="3"/>
  <c r="Y121" i="3"/>
  <c r="Y120" i="3"/>
  <c r="AV121" i="3"/>
  <c r="AV120" i="3"/>
  <c r="AA121" i="3"/>
  <c r="AA120" i="3"/>
  <c r="X96" i="3"/>
  <c r="X79" i="3"/>
  <c r="X97" i="3"/>
  <c r="BJ72" i="3"/>
  <c r="BJ55" i="3"/>
  <c r="BJ73" i="3"/>
  <c r="BH72" i="3"/>
  <c r="BH55" i="3"/>
  <c r="BH73" i="3"/>
  <c r="BS75" i="3"/>
  <c r="BS74" i="3"/>
  <c r="BR50" i="3"/>
  <c r="R96" i="3"/>
  <c r="R79" i="3"/>
  <c r="R97" i="3"/>
  <c r="U121" i="3"/>
  <c r="U120" i="3"/>
  <c r="AU121" i="3"/>
  <c r="AU120" i="3"/>
  <c r="AT96" i="3"/>
  <c r="AT79" i="3"/>
  <c r="AT97" i="3"/>
  <c r="CH118" i="3"/>
  <c r="CH101" i="3"/>
  <c r="CH119" i="3"/>
  <c r="CD118" i="3"/>
  <c r="CD101" i="3"/>
  <c r="CD119" i="3"/>
  <c r="CF118" i="3"/>
  <c r="CF101" i="3"/>
  <c r="CF119" i="3"/>
  <c r="V118" i="3"/>
  <c r="V101" i="3"/>
  <c r="V119" i="3"/>
  <c r="J118" i="3"/>
  <c r="J101" i="3"/>
  <c r="J119" i="3"/>
  <c r="N72" i="3"/>
  <c r="N55" i="3"/>
  <c r="N73" i="3"/>
  <c r="L72" i="3"/>
  <c r="L55" i="3"/>
  <c r="L73" i="3"/>
  <c r="G75" i="3"/>
  <c r="G74" i="3"/>
  <c r="E121" i="3"/>
  <c r="E120" i="3"/>
  <c r="D72" i="3"/>
  <c r="D55" i="3"/>
  <c r="D73" i="3"/>
  <c r="AS75" i="3"/>
  <c r="AS74" i="3"/>
  <c r="AR50" i="3"/>
  <c r="AR33" i="3"/>
  <c r="AR51" i="3"/>
  <c r="BI75" i="3"/>
  <c r="BI74" i="3"/>
  <c r="CC75" i="3"/>
  <c r="CB50" i="3"/>
  <c r="CB33" i="3"/>
  <c r="CB51" i="3"/>
  <c r="CC74" i="3"/>
  <c r="AO74" i="3"/>
  <c r="AO75" i="3"/>
  <c r="T121" i="3"/>
  <c r="T120" i="3"/>
  <c r="E75" i="3"/>
  <c r="E74" i="3"/>
  <c r="AU75" i="3"/>
  <c r="AU74" i="3"/>
  <c r="AT50" i="3"/>
  <c r="AX75" i="3"/>
  <c r="AX74" i="3"/>
  <c r="BT121" i="3"/>
  <c r="BT120" i="3"/>
  <c r="T75" i="3"/>
  <c r="T74" i="3"/>
  <c r="E20" i="2"/>
  <c r="E19" i="2"/>
  <c r="J79" i="3"/>
  <c r="J97" i="3"/>
  <c r="CJ72" i="3"/>
  <c r="CJ55" i="3"/>
  <c r="CJ73" i="3"/>
  <c r="CJ33" i="3"/>
  <c r="CJ51" i="3"/>
  <c r="BL121" i="3"/>
  <c r="BL120" i="3"/>
  <c r="CD121" i="3"/>
  <c r="CD120" i="3"/>
  <c r="BJ121" i="3"/>
  <c r="BJ120" i="3"/>
  <c r="BX72" i="3"/>
  <c r="BX55" i="3"/>
  <c r="BX73" i="3"/>
  <c r="BX33" i="3"/>
  <c r="BX51" i="3"/>
  <c r="G20" i="2"/>
  <c r="V79" i="3"/>
  <c r="V97" i="3"/>
  <c r="CN121" i="3"/>
  <c r="CN120" i="3"/>
  <c r="CP121" i="3"/>
  <c r="CP120" i="3"/>
  <c r="CF75" i="3"/>
  <c r="CF74" i="3"/>
  <c r="AT72" i="3"/>
  <c r="AT55" i="3"/>
  <c r="AT73" i="3"/>
  <c r="AT33" i="3"/>
  <c r="AT51" i="3"/>
  <c r="AR121" i="3"/>
  <c r="AR120" i="3"/>
  <c r="X75" i="3"/>
  <c r="X74" i="3"/>
  <c r="AL121" i="3"/>
  <c r="AL120" i="3"/>
  <c r="BJ75" i="3"/>
  <c r="BJ74" i="3"/>
  <c r="CF121" i="3"/>
  <c r="CF120" i="3"/>
  <c r="BR121" i="3"/>
  <c r="BR120" i="3"/>
  <c r="AJ75" i="3"/>
  <c r="AJ74" i="3"/>
  <c r="AJ121" i="3"/>
  <c r="AJ120" i="3"/>
  <c r="AH96" i="3"/>
  <c r="AH79" i="3"/>
  <c r="AH97" i="3"/>
  <c r="F75" i="3"/>
  <c r="F74" i="3"/>
  <c r="CH74" i="3"/>
  <c r="CH75" i="3"/>
  <c r="AT121" i="3"/>
  <c r="AT120" i="3"/>
  <c r="N75" i="3"/>
  <c r="N74" i="3"/>
  <c r="J50" i="3"/>
  <c r="P79" i="3"/>
  <c r="P97" i="3"/>
  <c r="F20" i="2"/>
  <c r="BL72" i="3"/>
  <c r="BL55" i="3"/>
  <c r="BL73" i="3"/>
  <c r="BL33" i="3"/>
  <c r="BL51" i="3"/>
  <c r="AR74" i="3"/>
  <c r="AR75" i="3"/>
  <c r="AF74" i="3"/>
  <c r="AF75" i="3"/>
  <c r="V72" i="3"/>
  <c r="V55" i="3"/>
  <c r="V73" i="3"/>
  <c r="V33" i="3"/>
  <c r="V51" i="3"/>
  <c r="G11" i="2"/>
  <c r="G10" i="2"/>
  <c r="BD74" i="3"/>
  <c r="BD75" i="3"/>
  <c r="H74" i="3"/>
  <c r="H75" i="3"/>
  <c r="L75" i="3"/>
  <c r="L74" i="3"/>
  <c r="BD121" i="3"/>
  <c r="BD120" i="3"/>
  <c r="AN50" i="3"/>
  <c r="X121" i="3"/>
  <c r="X120" i="3"/>
  <c r="AB50" i="3"/>
  <c r="BH75" i="3"/>
  <c r="BH74" i="3"/>
  <c r="BP74" i="3"/>
  <c r="BP75" i="3"/>
  <c r="R74" i="3"/>
  <c r="R75" i="3"/>
  <c r="CB121" i="3"/>
  <c r="CB120" i="3"/>
  <c r="BP121" i="3"/>
  <c r="BP120" i="3"/>
  <c r="L121" i="3"/>
  <c r="L120" i="3"/>
  <c r="D50" i="3"/>
  <c r="CJ121" i="3"/>
  <c r="CJ120" i="3"/>
  <c r="F121" i="3"/>
  <c r="F120" i="3"/>
  <c r="CD50" i="3"/>
  <c r="AF121" i="3"/>
  <c r="AF120" i="3"/>
  <c r="CB75" i="3"/>
  <c r="CB74" i="3"/>
  <c r="D96" i="3"/>
  <c r="R121" i="3"/>
  <c r="R120" i="3"/>
  <c r="CP72" i="3"/>
  <c r="CP55" i="3"/>
  <c r="CP73" i="3"/>
  <c r="CP33" i="3"/>
  <c r="CP51" i="3"/>
  <c r="CN74" i="3"/>
  <c r="CN75" i="3"/>
  <c r="AH50" i="3"/>
  <c r="H121" i="3"/>
  <c r="H120" i="3"/>
  <c r="BF72" i="3"/>
  <c r="BF55" i="3"/>
  <c r="BF73" i="3"/>
  <c r="BF33" i="3"/>
  <c r="BF51" i="3"/>
  <c r="CH121" i="3"/>
  <c r="CH120" i="3"/>
  <c r="BR72" i="3"/>
  <c r="BR55" i="3"/>
  <c r="BR73" i="3"/>
  <c r="BR33" i="3"/>
  <c r="BR51" i="3"/>
  <c r="AL75" i="3"/>
  <c r="AL74" i="3"/>
  <c r="BH121" i="3"/>
  <c r="BH120" i="3"/>
  <c r="BF96" i="3"/>
  <c r="BF79" i="3"/>
  <c r="BF97" i="3"/>
  <c r="N121" i="3"/>
  <c r="N120" i="3"/>
  <c r="AZ50" i="3"/>
  <c r="AN96" i="3"/>
  <c r="AN79" i="3"/>
  <c r="AN97" i="3"/>
  <c r="BX121" i="3"/>
  <c r="BX120" i="3"/>
  <c r="AB96" i="3"/>
  <c r="AB79" i="3"/>
  <c r="AB97" i="3"/>
  <c r="P72" i="3"/>
  <c r="P55" i="3"/>
  <c r="P73" i="3"/>
  <c r="P33" i="3"/>
  <c r="P51" i="3"/>
  <c r="AZ96" i="3"/>
  <c r="AZ79" i="3"/>
  <c r="AZ97" i="3"/>
  <c r="AN121" i="3"/>
  <c r="AN120" i="3"/>
  <c r="G19" i="2"/>
  <c r="F11" i="2"/>
  <c r="F10" i="2"/>
  <c r="F8" i="2"/>
  <c r="D11" i="2"/>
  <c r="D33" i="3"/>
  <c r="D51" i="3"/>
  <c r="AN72" i="3"/>
  <c r="AN55" i="3"/>
  <c r="AN73" i="3"/>
  <c r="AN33" i="3"/>
  <c r="AN51" i="3"/>
  <c r="BL75" i="3"/>
  <c r="BL74" i="3"/>
  <c r="BX75" i="3"/>
  <c r="BX74" i="3"/>
  <c r="CJ75" i="3"/>
  <c r="CJ74" i="3"/>
  <c r="AT75" i="3"/>
  <c r="AT74" i="3"/>
  <c r="AH72" i="3"/>
  <c r="AH55" i="3"/>
  <c r="AH73" i="3"/>
  <c r="AH33" i="3"/>
  <c r="AH51" i="3"/>
  <c r="AB72" i="3"/>
  <c r="AB55" i="3"/>
  <c r="AB73" i="3"/>
  <c r="AB33" i="3"/>
  <c r="AB51" i="3"/>
  <c r="D79" i="3"/>
  <c r="D97" i="3"/>
  <c r="D20" i="2"/>
  <c r="D19" i="2"/>
  <c r="V121" i="3"/>
  <c r="G21" i="2"/>
  <c r="G24" i="2"/>
  <c r="V120" i="3"/>
  <c r="G23" i="2"/>
  <c r="BR74" i="3"/>
  <c r="BR75" i="3"/>
  <c r="P74" i="3"/>
  <c r="P75" i="3"/>
  <c r="F12" i="2"/>
  <c r="F15" i="2"/>
  <c r="F14" i="2"/>
  <c r="BF121" i="3"/>
  <c r="BF120" i="3"/>
  <c r="CP75" i="3"/>
  <c r="CP74" i="3"/>
  <c r="V75" i="3"/>
  <c r="G12" i="2"/>
  <c r="G15" i="2"/>
  <c r="V74" i="3"/>
  <c r="G14" i="2"/>
  <c r="F19" i="2"/>
  <c r="J121" i="3"/>
  <c r="E21" i="2"/>
  <c r="E24" i="2"/>
  <c r="J120" i="3"/>
  <c r="E23" i="2"/>
  <c r="J72" i="3"/>
  <c r="J55" i="3"/>
  <c r="J73" i="3"/>
  <c r="J33" i="3"/>
  <c r="J51" i="3"/>
  <c r="E11" i="2"/>
  <c r="AH121" i="3"/>
  <c r="AH120" i="3"/>
  <c r="AZ121" i="3"/>
  <c r="AZ120" i="3"/>
  <c r="AZ72" i="3"/>
  <c r="AZ55" i="3"/>
  <c r="AZ73" i="3"/>
  <c r="AZ33" i="3"/>
  <c r="AZ51" i="3"/>
  <c r="AB121" i="3"/>
  <c r="AB120" i="3"/>
  <c r="BF74" i="3"/>
  <c r="BF75" i="3"/>
  <c r="CD72" i="3"/>
  <c r="CD55" i="3"/>
  <c r="CD73" i="3"/>
  <c r="CD33" i="3"/>
  <c r="CD51" i="3"/>
  <c r="P121" i="3"/>
  <c r="F21" i="2"/>
  <c r="F24" i="2"/>
  <c r="P120" i="3"/>
  <c r="F23" i="2"/>
  <c r="F17" i="2"/>
  <c r="D121" i="3"/>
  <c r="D21" i="2"/>
  <c r="D24" i="2"/>
  <c r="D120" i="3"/>
  <c r="D23" i="2"/>
  <c r="D74" i="3"/>
  <c r="D75" i="3"/>
  <c r="D12" i="2"/>
  <c r="D15" i="2"/>
  <c r="D14" i="2"/>
  <c r="E17" i="2"/>
  <c r="E10" i="2"/>
  <c r="AB74" i="3"/>
  <c r="AB75" i="3"/>
  <c r="D10" i="2"/>
  <c r="AN75" i="3"/>
  <c r="AN74" i="3"/>
  <c r="D17" i="2"/>
  <c r="J75" i="3"/>
  <c r="E12" i="2"/>
  <c r="E15" i="2"/>
  <c r="E14" i="2"/>
  <c r="J74" i="3"/>
  <c r="AZ74" i="3"/>
  <c r="AZ75" i="3"/>
  <c r="G17" i="2"/>
  <c r="G8" i="2"/>
  <c r="AH75" i="3"/>
  <c r="AH74" i="3"/>
  <c r="CD75" i="3"/>
  <c r="CD74" i="3"/>
  <c r="E8" i="2"/>
  <c r="D8" i="2"/>
</calcChain>
</file>

<file path=xl/sharedStrings.xml><?xml version="1.0" encoding="utf-8"?>
<sst xmlns="http://schemas.openxmlformats.org/spreadsheetml/2006/main" count="599" uniqueCount="130">
  <si>
    <t>Einleitung</t>
  </si>
  <si>
    <t>Dieser Excelrechner dient dazu die Klima- und Umweltbelastung des Schweizer Strommix für die Jahre 2030, 2035, 2040 und 2050 zu berechnen. Dabei können die Menge, Szenarien und das Spannungslevel frei ausgewählt werden. Die Resultate dieses Rechners können anschliessend zur Planung und Kontrolle des Absenkspfades von Firmen innerhalb der Schweiz genutzt werden, wie sie beispielsweise im Rahmen des Bundesgesetz über die Ziele im Klimaschutz, die Innovation und die Stärkung der Energiesicherheit (KlG) gefordert werden.</t>
  </si>
  <si>
    <t>Zellen in grün können bearbeitet werden. Alle anderen Zellen sind für die Bearbeitung gesperrt.</t>
  </si>
  <si>
    <t>Auswahl Szenarien</t>
  </si>
  <si>
    <t>Auswahl Spannungslevel</t>
  </si>
  <si>
    <t>Es kann zwischen Niederspannung und Mittelspannung ausgewählt werden.</t>
  </si>
  <si>
    <t>Eingabe Strommenge</t>
  </si>
  <si>
    <t>Die Strommenge in kWh kann frei eingegeben. Sämtliche Berechnugen werden anschliessend mit diesem Wert durchgeführt. Standardmässig sind 1kWh eingestellt.</t>
  </si>
  <si>
    <t>Resultate</t>
  </si>
  <si>
    <t>Methodik</t>
  </si>
  <si>
    <t>Strommix</t>
  </si>
  <si>
    <t>Die Aufteilung der Stromproduktion auf die einzelnen Kraftwerksarten wurde aus den Modellrechnungen zu den Energieperspektiven 2050+ übernommen. Dabei wurde jeweils die Variante mit einer Laufzeit der Kernkraftwerke von 60 Jahren übernommen (KKW60).
Für die Schweiz sowie die umliegenden Länder (Frankreich, Deutschland, Österreich und Italien) werden die Strommixe einzeln berechnet. Ein Durchschnittswert für Europa wurde aus den Modellrechnungen der EU (EU Reference Scenario) übernommen. Die Importe der Schweiz wurden basierend auf der stündlichen Modellierung aufgezählt. Die Aufteilung auf die umliegenden Länder wurde aus den Modellierungen von TYNDP übernommen.</t>
  </si>
  <si>
    <t>Hintergrunddaten</t>
  </si>
  <si>
    <t>Die Emissionsfaktoren für die einzelnen Kraftwerke wurden aus der BAFU-Datenbank 2025 übernommen. Für die Berechnung der Pumpspeicherwerke wurde berücksichtigt, dass jeweils nur der aktuelle Strommix verwendet wird.</t>
  </si>
  <si>
    <t>Bewertungsmethoden</t>
  </si>
  <si>
    <t>Unsicherheiten</t>
  </si>
  <si>
    <t>Es muss betont werden, dass es sich bei den Berechnungen im Rahmen der Energieperspektiven 2050+ um mögliche Entwicklungspfade für die Zukunft handelt. Diese sind inhärent mit einer grossen Unsicherheit behaftet, da die tatsächliche Entwicklung der Zusammensetzung des Schweizer Strommixes in der Zukunft von einer Vielzahl an Faktoren abhängig ist, allen voran von den politischen Zielsetzungen, dem Umfang der Elektrifizierung und dem technischen Fortschritt. Entsprechend sind die hier dargestellten Resulate als bestmögliche Abschätzung der zukünftigen Umweltauswirkungen zu verstehen.</t>
  </si>
  <si>
    <t>Abkürzungen</t>
  </si>
  <si>
    <t>AT: Österreich
CH: Schweiz
DE: Deutschland
FR: Frankreich
IT: Italien
MöK 2021: Methode der ökologischen Knappheit 2021
RER: Europa (Region of Europe)
UBP: Umweltbelastungspunkte</t>
  </si>
  <si>
    <t>Kontakt</t>
  </si>
  <si>
    <t>lca@bafu.admin.ch</t>
  </si>
  <si>
    <t>Autoren</t>
  </si>
  <si>
    <t>Mischa Zschokke &amp; Gavin Roberts, Carbotech AG</t>
  </si>
  <si>
    <t>Quellen</t>
  </si>
  <si>
    <t>Bundesamt für Energie BFE (2022). Energieperspektiven 2050+.</t>
  </si>
  <si>
    <t>TYNDP. ENTSO-E &amp; ENTSOG TYNDP 2024 Scenarios</t>
  </si>
  <si>
    <t>Weiter wie bisher (WWB)</t>
  </si>
  <si>
    <t>Niederspannung</t>
  </si>
  <si>
    <t>kWh</t>
  </si>
  <si>
    <t>Menge</t>
  </si>
  <si>
    <t>Emissionsfaktoren</t>
  </si>
  <si>
    <t>Einheit</t>
  </si>
  <si>
    <t>Total Klimabelastung</t>
  </si>
  <si>
    <r>
      <rPr>
        <b/>
        <sz val="10"/>
        <rFont val="Arial"/>
        <family val="2"/>
        <charset val="1"/>
      </rPr>
      <t>g CO</t>
    </r>
    <r>
      <rPr>
        <b/>
        <vertAlign val="subscript"/>
        <sz val="10"/>
        <rFont val="Arial"/>
        <family val="2"/>
        <charset val="1"/>
      </rPr>
      <t>2</t>
    </r>
    <r>
      <rPr>
        <b/>
        <sz val="10"/>
        <rFont val="Arial"/>
        <family val="2"/>
        <charset val="1"/>
      </rPr>
      <t>e</t>
    </r>
  </si>
  <si>
    <t>Nach Herkunft:</t>
  </si>
  <si>
    <t>Produktion Schweiz</t>
  </si>
  <si>
    <r>
      <rPr>
        <sz val="10"/>
        <rFont val="Arial"/>
        <family val="2"/>
        <charset val="1"/>
      </rPr>
      <t>g CO</t>
    </r>
    <r>
      <rPr>
        <vertAlign val="subscript"/>
        <sz val="10"/>
        <rFont val="Arial"/>
        <family val="2"/>
        <charset val="1"/>
      </rPr>
      <t>2</t>
    </r>
    <r>
      <rPr>
        <sz val="10"/>
        <rFont val="Arial"/>
        <family val="2"/>
        <charset val="1"/>
      </rPr>
      <t>e</t>
    </r>
  </si>
  <si>
    <t>Importe</t>
  </si>
  <si>
    <t>Übertragung und Verluste</t>
  </si>
  <si>
    <t>Nach Scope:</t>
  </si>
  <si>
    <t>Total Umweltbelastung</t>
  </si>
  <si>
    <t>UBP</t>
  </si>
  <si>
    <t>Anteile Strommixe:</t>
  </si>
  <si>
    <t>Szenario</t>
  </si>
  <si>
    <t>Basisvariante (ZERO Basis)</t>
  </si>
  <si>
    <t>Variante A (ZERO A)</t>
  </si>
  <si>
    <t>Variante C (ZERO C)</t>
  </si>
  <si>
    <t>Jahr</t>
  </si>
  <si>
    <t>Land</t>
  </si>
  <si>
    <t>CH</t>
  </si>
  <si>
    <t>AT</t>
  </si>
  <si>
    <t>DE</t>
  </si>
  <si>
    <t>FR</t>
  </si>
  <si>
    <t>IT</t>
  </si>
  <si>
    <t>EU</t>
  </si>
  <si>
    <t>Code</t>
  </si>
  <si>
    <t>Anteile</t>
  </si>
  <si>
    <t>Kleinwasserkraft</t>
  </si>
  <si>
    <t>Speicherkraftwerke</t>
  </si>
  <si>
    <t>Laufwasserkraft</t>
  </si>
  <si>
    <t>Pumpspeicher</t>
  </si>
  <si>
    <t>Wasserkraft (unspezifisch)</t>
  </si>
  <si>
    <t>Kernkraft</t>
  </si>
  <si>
    <t>Kohle</t>
  </si>
  <si>
    <t>Gas</t>
  </si>
  <si>
    <t>Öl</t>
  </si>
  <si>
    <t>Fossile KW</t>
  </si>
  <si>
    <t>Photovoltaik</t>
  </si>
  <si>
    <t>Wind (onshore)</t>
  </si>
  <si>
    <t>Wind (offshore)</t>
  </si>
  <si>
    <t>Biomasse (Holz)</t>
  </si>
  <si>
    <t>Biogas</t>
  </si>
  <si>
    <t>ARA</t>
  </si>
  <si>
    <t>KVA (EE-Anteil)</t>
  </si>
  <si>
    <t>Geothermie</t>
  </si>
  <si>
    <t>Wasserstoff</t>
  </si>
  <si>
    <t>Übrige Erneuerbare</t>
  </si>
  <si>
    <t>Import</t>
  </si>
  <si>
    <t>Export to Switzerland</t>
  </si>
  <si>
    <t>EF IPCC 2021 Direkt (kg CO2e)</t>
  </si>
  <si>
    <t>Total Direkt</t>
  </si>
  <si>
    <t>EF IPCC 2021 Indirekt (kg CO2e)</t>
  </si>
  <si>
    <t>Total Indirekt</t>
  </si>
  <si>
    <t>Verlust Mittelspannung</t>
  </si>
  <si>
    <t>Verlust Niederspannung</t>
  </si>
  <si>
    <t>EF MöK 2021 Direkt (UBP)</t>
  </si>
  <si>
    <t>EF MöK 2021 Indirekt (UBP)</t>
  </si>
  <si>
    <t>Fr</t>
  </si>
  <si>
    <t>Kraftwerktypen</t>
  </si>
  <si>
    <t>BAFU Inventare</t>
  </si>
  <si>
    <t>IPCC 2021 Direkt [kg CO2e]</t>
  </si>
  <si>
    <t>IPCC 2021 Indirekt [kg CO2e]</t>
  </si>
  <si>
    <t>IPCC 2021 Total [kg CO2e]</t>
  </si>
  <si>
    <t>MöK 2021 Direkt [UBP]</t>
  </si>
  <si>
    <t>MöK 2021 Indirekt [UBP]</t>
  </si>
  <si>
    <t>MöK 2021 Total [UBP]</t>
  </si>
  <si>
    <t>Electricity, hydropower, at small hydropower plant {CH} U</t>
  </si>
  <si>
    <t>Electricity, hydropower, net, at reservoir power plant {CH} U</t>
  </si>
  <si>
    <t>Electricity, hydropower, at pumped storage power plant {CH} (without electricity) – CH (angepasstes Inventar)</t>
  </si>
  <si>
    <t>Electricity, hydropower, at pumped storage power plant {RER} (without electricity) - RER</t>
  </si>
  <si>
    <t>Hydropower (Durchschnitt aus Electricity Split Tool)</t>
  </si>
  <si>
    <t>Nuclear (Durchschnitt aus Electricity Split Tool)</t>
  </si>
  <si>
    <t>Coal (Durchschnitt aus Electricity Split Tool)</t>
  </si>
  <si>
    <t>Natural Gas (Durchschnitt aus Electricity Split Tool)</t>
  </si>
  <si>
    <t>Oil (Durchschnitt aus Electricity Split Tool)</t>
  </si>
  <si>
    <t>Electricity, production mix photovoltaic, at plant {CH} U</t>
  </si>
  <si>
    <t>Electricity, production mix photovoltaic, at plant {AT} U</t>
  </si>
  <si>
    <t>Electricity, production mix photovoltaic, at plant {DE} U</t>
  </si>
  <si>
    <t>Electricity, production mix photovoltaic, at plant {FR} U</t>
  </si>
  <si>
    <t>Electricity, production mix photovoltaic, at plant {IT} U</t>
  </si>
  <si>
    <t>Solar (Durchschnitt aus Electricity Split Tool)</t>
  </si>
  <si>
    <t>Electricity, at wind farm {CH} U</t>
  </si>
  <si>
    <t>Electricity, at wind farm {RER} U</t>
  </si>
  <si>
    <t>Electricity, at 740MW wind farm, offshore, 10MW turbines {RER} - RER</t>
  </si>
  <si>
    <t>Electricity, at cogen 1MWth, wood chips, allocation exergy {CH} U</t>
  </si>
  <si>
    <t>Electricity, at cogen 300kWth, biomethane, allocation exergy {CH} U</t>
  </si>
  <si>
    <t>Electricity from waste, at municipal waste incineration plant {CH} U</t>
  </si>
  <si>
    <t>Electricity, from hydrogen produced with PV {CH}</t>
  </si>
  <si>
    <t>Auswahl Szenarien:</t>
  </si>
  <si>
    <t>Spannung</t>
  </si>
  <si>
    <t>Mittelspannung</t>
  </si>
  <si>
    <t>Direkte Emissionen</t>
  </si>
  <si>
    <t>Indirekte Emissionen</t>
  </si>
  <si>
    <t>Die Resultate werden sowohl tabellarisch als auch graphisch ausgegeben für die Jahre 2030, 2035, 2040 und 2050. 
Die Ergebnisse umfassen sowohl den Klimafussabdruck nach IPCC 2021 GWP 100 als auch den Umweltfussabdruck nach der Methode der ökologischen Knappheit 2021 in UPB.
Neben dem Gesamtfussabdruck wird jeweils ausgewiesen, welcher Anteil aus der Produktion in der Schweiz stammt, welcher auf die Importe zurückzuführen ist und welcher Anteil aus Umwandlungsverlusten und der Übertragung stammt.
Eine weitere Unterscheidung ist die Aufteilung in direkte Emissionen (Scope 2) und indirekte Emissionen (Scope 3) gemäss GHG Protocol.</t>
  </si>
  <si>
    <r>
      <t>Der Klimafussabdruck wird in Gram CO</t>
    </r>
    <r>
      <rPr>
        <vertAlign val="subscript"/>
        <sz val="10"/>
        <rFont val="Arial"/>
        <family val="2"/>
        <charset val="1"/>
      </rPr>
      <t>2</t>
    </r>
    <r>
      <rPr>
        <sz val="10"/>
        <rFont val="Arial"/>
        <family val="2"/>
        <charset val="1"/>
      </rPr>
      <t>-Äquivalenten (CO</t>
    </r>
    <r>
      <rPr>
        <vertAlign val="subscript"/>
        <sz val="10"/>
        <rFont val="Arial"/>
        <family val="2"/>
        <charset val="1"/>
      </rPr>
      <t>2</t>
    </r>
    <r>
      <rPr>
        <sz val="10"/>
        <rFont val="Arial"/>
        <family val="2"/>
        <charset val="1"/>
      </rPr>
      <t xml:space="preserve">e) ausgewisen und nach den Faktoren in </t>
    </r>
    <r>
      <rPr>
        <b/>
        <sz val="10"/>
        <rFont val="Arial"/>
        <family val="2"/>
        <charset val="1"/>
      </rPr>
      <t>IPCC 2021</t>
    </r>
    <r>
      <rPr>
        <sz val="10"/>
        <rFont val="Arial"/>
        <family val="2"/>
        <charset val="1"/>
      </rPr>
      <t xml:space="preserve"> GWP 100a berechnet.
Der Umweltfussabdruck wird in Umweltbelastungspunkten (UBP) angegeben und wurde nach der Methode der ökologischen Knappheit 2021 berechnet.</t>
    </r>
  </si>
  <si>
    <t>Rechner für die Emissionsfaktoren des zukünftigen Strommixes der Schweiz</t>
  </si>
  <si>
    <t>Eine ausführliche Beschreibung der Methodik findet sich im Hintergrundbericht «Emissionsfaktoren des zukünftigen Strommixes der Schweiz».</t>
  </si>
  <si>
    <r>
      <t xml:space="preserve">Im Rechner kann zwischen drei verschiedenen Szenarien ausgewählt werden. Alle stützen sich auf die Berechnungen im Rahmen der Energieperspektiven 2050+ des BFE:
- Weiter wie bisher (WWB): Diese Szenario modelliert die Entwicklung, wie sie mit den bestehenden Massnahmen (Stand 2019) voraussichtlich umgesetzt wird. Ein gewisser technischer Fortschritt wird berücksichtigt. 
- </t>
    </r>
    <r>
      <rPr>
        <b/>
        <sz val="10"/>
        <rFont val="Arial"/>
        <family val="2"/>
      </rPr>
      <t>Basisvariante (ZERO Basis)</t>
    </r>
    <r>
      <rPr>
        <sz val="10"/>
        <rFont val="Arial"/>
        <family val="2"/>
        <charset val="1"/>
      </rPr>
      <t xml:space="preserve">: Grundlage ist die Zielsetzung des Bundesrates bis 2050 netto null Emissionen zu erreichen. Entsprechend geht dieses Szenario von einer möglichst frühen Elektrifizierung und Steigerung der Energieeffizienz aus. </t>
    </r>
    <r>
      <rPr>
        <b/>
        <sz val="10"/>
        <rFont val="Arial"/>
        <family val="2"/>
      </rPr>
      <t>-&gt; Das ZERO-Basis-Szenario ist das Referenzszenario für die Berechnung zukünftiger Emissionen.</t>
    </r>
    <r>
      <rPr>
        <sz val="10"/>
        <rFont val="Arial"/>
        <family val="2"/>
        <charset val="1"/>
      </rPr>
      <t xml:space="preserve">
- Variante A (ZERO A): Geht im Unterschied zur Basisvariante von einer umfassenderen Elektrifizierung des Energiesystems aus.
- Variante C (ZERO C): Geht im Unterschied zur Basisvariante nur von einer moderaten Elektrifizierung des Energiesystems aus.</t>
    </r>
  </si>
  <si>
    <t>→ Das ZERO-Basis-Szenario ist das Referenzszenario für die Berechnung zukünftiger Emissionen.</t>
  </si>
  <si>
    <t>Auswahl Szenario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</si>
</sst>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14" x14ac:knownFonts="1">
    <font>
      <sz val="10"/>
      <name val="Arial"/>
      <family val="2"/>
      <charset val="1"/>
    </font>
    <font>
      <sz val="10"/>
      <color theme="1"/>
      <name val="Arial"/>
      <family val="2"/>
      <charset val="1"/>
    </font>
    <font>
      <sz val="14"/>
      <name val="Arial"/>
      <family val="2"/>
      <charset val="1"/>
    </font>
    <font>
      <b/>
      <u/>
      <sz val="12"/>
      <name val="Arial"/>
      <family val="2"/>
      <charset val="1"/>
    </font>
    <font>
      <vertAlign val="subscript"/>
      <sz val="10"/>
      <name val="Arial"/>
      <family val="2"/>
      <charset val="1"/>
    </font>
    <font>
      <b/>
      <sz val="10"/>
      <name val="Arial"/>
      <family val="2"/>
      <charset val="1"/>
    </font>
    <font>
      <sz val="10"/>
      <color rgb="FF0000FF"/>
      <name val="Arial"/>
      <family val="2"/>
      <charset val="1"/>
    </font>
    <font>
      <b/>
      <sz val="12"/>
      <color theme="0"/>
      <name val="Arial"/>
      <family val="2"/>
      <charset val="1"/>
    </font>
    <font>
      <b/>
      <vertAlign val="subscript"/>
      <sz val="10"/>
      <name val="Arial"/>
      <family val="2"/>
      <charset val="1"/>
    </font>
    <font>
      <b/>
      <u/>
      <sz val="10"/>
      <name val="Arial"/>
      <family val="2"/>
      <charset val="1"/>
    </font>
    <font>
      <sz val="10"/>
      <color theme="0" tint="-0.499984740745262"/>
      <name val="Arial"/>
      <family val="2"/>
      <charset val="1"/>
    </font>
    <font>
      <sz val="10"/>
      <name val="Arial"/>
      <family val="2"/>
      <charset val="1"/>
    </font>
    <font>
      <b/>
      <sz val="10"/>
      <name val="Arial"/>
      <family val="2"/>
    </font>
    <font>
      <i/>
      <sz val="10"/>
      <name val="Arial"/>
      <family val="2"/>
    </font>
  </fonts>
  <fills count="21">
    <fill>
      <patternFill patternType="none"/>
    </fill>
    <fill>
      <patternFill patternType="gray125"/>
    </fill>
    <fill>
      <patternFill patternType="solid">
        <fgColor rgb="FFC3E9FF"/>
        <bgColor rgb="FFC2E5E1"/>
      </patternFill>
    </fill>
    <fill>
      <patternFill patternType="solid">
        <fgColor theme="4" tint="0.39988402966399123"/>
        <bgColor rgb="FFEBEFB9"/>
      </patternFill>
    </fill>
    <fill>
      <patternFill patternType="solid">
        <fgColor theme="3" tint="-0.249977111117893"/>
        <bgColor rgb="FF008080"/>
      </patternFill>
    </fill>
    <fill>
      <patternFill patternType="solid">
        <fgColor theme="4" tint="0.59987182226020086"/>
        <bgColor rgb="FFFFE6C9"/>
      </patternFill>
    </fill>
    <fill>
      <patternFill patternType="solid">
        <fgColor rgb="FF87D4FF"/>
        <bgColor rgb="FFA4D9D1"/>
      </patternFill>
    </fill>
    <fill>
      <patternFill patternType="solid">
        <fgColor theme="5" tint="0.59987182226020086"/>
        <bgColor rgb="FFE6D5BB"/>
      </patternFill>
    </fill>
    <fill>
      <patternFill patternType="solid">
        <fgColor theme="9" tint="0.59987182226020086"/>
        <bgColor rgb="FFE3D7E4"/>
      </patternFill>
    </fill>
    <fill>
      <patternFill patternType="solid">
        <fgColor theme="5" tint="-0.249977111117893"/>
        <bgColor rgb="FF808080"/>
      </patternFill>
    </fill>
    <fill>
      <patternFill patternType="solid">
        <fgColor theme="5" tint="0.79989013336588644"/>
        <bgColor rgb="FFF5F7DC"/>
      </patternFill>
    </fill>
    <fill>
      <patternFill patternType="solid">
        <fgColor theme="6" tint="0.79989013336588644"/>
        <bgColor rgb="FFEBEFB9"/>
      </patternFill>
    </fill>
    <fill>
      <patternFill patternType="solid">
        <fgColor theme="5" tint="0.39988402966399123"/>
        <bgColor rgb="FFE3D7E4"/>
      </patternFill>
    </fill>
    <fill>
      <patternFill patternType="solid">
        <fgColor theme="8" tint="0.59987182226020086"/>
        <bgColor rgb="FFC3E9FF"/>
      </patternFill>
    </fill>
    <fill>
      <patternFill patternType="solid">
        <fgColor theme="8" tint="0.39988402966399123"/>
        <bgColor rgb="FFC2E5E1"/>
      </patternFill>
    </fill>
    <fill>
      <patternFill patternType="solid">
        <fgColor theme="8" tint="-0.249977111117893"/>
        <bgColor rgb="FF67BFB3"/>
      </patternFill>
    </fill>
    <fill>
      <patternFill patternType="solid">
        <fgColor theme="4" tint="0.79989013336588644"/>
        <bgColor rgb="FFF1EBF2"/>
      </patternFill>
    </fill>
    <fill>
      <patternFill patternType="solid">
        <fgColor theme="4" tint="-0.249977111117893"/>
        <bgColor rgb="FFC09556"/>
      </patternFill>
    </fill>
    <fill>
      <patternFill patternType="solid">
        <fgColor theme="0"/>
        <bgColor indexed="64"/>
      </patternFill>
    </fill>
    <fill>
      <patternFill patternType="solid">
        <fgColor theme="4" tint="0.59999389629810485"/>
        <bgColor rgb="FFEBEFB9"/>
      </patternFill>
    </fill>
    <fill>
      <patternFill patternType="solid">
        <fgColor theme="0"/>
        <bgColor rgb="FFEBEFB9"/>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9" fontId="11" fillId="0" borderId="0" applyBorder="0" applyProtection="0"/>
  </cellStyleXfs>
  <cellXfs count="70">
    <xf numFmtId="0" fontId="0" fillId="0" borderId="0" xfId="0"/>
    <xf numFmtId="0" fontId="0" fillId="2" borderId="0" xfId="0" applyFill="1"/>
    <xf numFmtId="0" fontId="3" fillId="2" borderId="0" xfId="0" applyFont="1" applyFill="1" applyAlignment="1">
      <alignment vertical="top" wrapText="1"/>
    </xf>
    <xf numFmtId="0" fontId="0" fillId="2" borderId="0" xfId="0" applyFill="1" applyAlignment="1">
      <alignment vertical="top" wrapText="1"/>
    </xf>
    <xf numFmtId="0" fontId="7" fillId="4" borderId="1" xfId="0" applyFont="1" applyFill="1" applyBorder="1" applyAlignment="1">
      <alignment horizontal="left" vertical="center"/>
    </xf>
    <xf numFmtId="0" fontId="0" fillId="5" borderId="2" xfId="0" applyFill="1" applyBorder="1" applyAlignment="1" applyProtection="1">
      <alignment horizontal="left" vertical="center" wrapText="1"/>
      <protection locked="0"/>
    </xf>
    <xf numFmtId="0" fontId="0" fillId="5" borderId="2" xfId="0" applyFill="1" applyBorder="1" applyAlignment="1" applyProtection="1">
      <alignment horizontal="left" vertical="center"/>
      <protection locked="0"/>
    </xf>
    <xf numFmtId="4" fontId="0" fillId="5" borderId="3" xfId="0" applyNumberFormat="1" applyFill="1" applyBorder="1" applyAlignment="1" applyProtection="1">
      <alignment horizontal="center" vertical="center"/>
      <protection locked="0"/>
    </xf>
    <xf numFmtId="0" fontId="0" fillId="0" borderId="2" xfId="0" applyBorder="1" applyAlignment="1">
      <alignment horizontal="center" vertical="center"/>
    </xf>
    <xf numFmtId="0" fontId="7" fillId="4" borderId="4" xfId="0" applyFont="1" applyFill="1" applyBorder="1" applyAlignment="1">
      <alignment horizontal="center" vertical="center"/>
    </xf>
    <xf numFmtId="0" fontId="5" fillId="0" borderId="4" xfId="0" applyFont="1" applyBorder="1" applyAlignment="1">
      <alignment horizontal="right" vertical="center"/>
    </xf>
    <xf numFmtId="0" fontId="5" fillId="6" borderId="4" xfId="0" applyFont="1" applyFill="1" applyBorder="1" applyAlignment="1">
      <alignment horizontal="left" vertical="center"/>
    </xf>
    <xf numFmtId="164" fontId="5" fillId="2" borderId="4" xfId="0" applyNumberFormat="1" applyFont="1" applyFill="1" applyBorder="1" applyAlignment="1">
      <alignment horizontal="center" vertical="center"/>
    </xf>
    <xf numFmtId="0" fontId="5" fillId="2" borderId="4" xfId="0" applyFont="1" applyFill="1" applyBorder="1" applyAlignment="1">
      <alignment vertical="center"/>
    </xf>
    <xf numFmtId="0" fontId="5" fillId="0" borderId="0" xfId="0" applyFont="1" applyAlignment="1">
      <alignment horizontal="right" vertical="center"/>
    </xf>
    <xf numFmtId="0" fontId="9" fillId="7" borderId="4" xfId="0" applyFont="1" applyFill="1" applyBorder="1" applyAlignment="1">
      <alignment horizontal="left" vertical="center"/>
    </xf>
    <xf numFmtId="164" fontId="5" fillId="0" borderId="4" xfId="0" applyNumberFormat="1" applyFont="1" applyBorder="1" applyAlignment="1">
      <alignment horizontal="center" vertical="center"/>
    </xf>
    <xf numFmtId="0" fontId="5" fillId="0" borderId="4" xfId="0" applyFont="1" applyBorder="1" applyAlignment="1">
      <alignment vertical="center"/>
    </xf>
    <xf numFmtId="0" fontId="5" fillId="7" borderId="4" xfId="0" applyFont="1" applyFill="1" applyBorder="1" applyAlignment="1">
      <alignment horizontal="left" vertical="center"/>
    </xf>
    <xf numFmtId="164" fontId="0" fillId="0" borderId="4" xfId="0" applyNumberFormat="1" applyBorder="1" applyAlignment="1">
      <alignment horizontal="center" vertical="center"/>
    </xf>
    <xf numFmtId="0" fontId="0" fillId="0" borderId="4" xfId="0" applyBorder="1" applyAlignment="1">
      <alignment vertical="center"/>
    </xf>
    <xf numFmtId="0" fontId="9" fillId="8" borderId="4" xfId="0" applyFont="1" applyFill="1" applyBorder="1" applyAlignment="1">
      <alignment horizontal="left" vertical="center"/>
    </xf>
    <xf numFmtId="0" fontId="5" fillId="8" borderId="4" xfId="0" applyFont="1" applyFill="1" applyBorder="1" applyAlignment="1">
      <alignment horizontal="left" vertical="center"/>
    </xf>
    <xf numFmtId="0" fontId="5" fillId="0" borderId="4" xfId="0" applyFont="1" applyBorder="1" applyAlignment="1">
      <alignment horizontal="left" vertical="center"/>
    </xf>
    <xf numFmtId="164" fontId="0" fillId="0" borderId="4" xfId="0" applyNumberFormat="1" applyBorder="1"/>
    <xf numFmtId="0" fontId="0" fillId="0" borderId="4" xfId="0" applyBorder="1"/>
    <xf numFmtId="164" fontId="0" fillId="0" borderId="0" xfId="0" applyNumberFormat="1" applyAlignment="1">
      <alignment horizontal="center" vertical="center"/>
    </xf>
    <xf numFmtId="0" fontId="0" fillId="0" borderId="0" xfId="0" applyAlignment="1">
      <alignment vertical="center"/>
    </xf>
    <xf numFmtId="0" fontId="5" fillId="0" borderId="0" xfId="0" applyFont="1"/>
    <xf numFmtId="0" fontId="10" fillId="0" borderId="0" xfId="0" applyFont="1"/>
    <xf numFmtId="0" fontId="0" fillId="9" borderId="4" xfId="0" applyFill="1" applyBorder="1" applyAlignment="1">
      <alignment wrapText="1"/>
    </xf>
    <xf numFmtId="0" fontId="0" fillId="10" borderId="4" xfId="0" applyFill="1" applyBorder="1" applyAlignment="1">
      <alignment wrapText="1"/>
    </xf>
    <xf numFmtId="0" fontId="0" fillId="7" borderId="4" xfId="0" applyFill="1" applyBorder="1" applyAlignment="1">
      <alignment wrapText="1"/>
    </xf>
    <xf numFmtId="0" fontId="0" fillId="10" borderId="4" xfId="0" applyFill="1" applyBorder="1"/>
    <xf numFmtId="0" fontId="0" fillId="11" borderId="4" xfId="0" applyFill="1" applyBorder="1"/>
    <xf numFmtId="0" fontId="0" fillId="0" borderId="4" xfId="0" applyBorder="1" applyAlignment="1">
      <alignment wrapText="1"/>
    </xf>
    <xf numFmtId="0" fontId="0" fillId="12" borderId="4" xfId="0" applyFill="1" applyBorder="1" applyAlignment="1">
      <alignment wrapText="1"/>
    </xf>
    <xf numFmtId="165" fontId="0" fillId="0" borderId="4" xfId="0" applyNumberFormat="1" applyBorder="1"/>
    <xf numFmtId="0" fontId="5" fillId="9" borderId="4" xfId="0" applyFont="1" applyFill="1" applyBorder="1" applyAlignment="1">
      <alignment wrapText="1"/>
    </xf>
    <xf numFmtId="166" fontId="0" fillId="0" borderId="4" xfId="0" applyNumberFormat="1" applyBorder="1"/>
    <xf numFmtId="166" fontId="0" fillId="11" borderId="4" xfId="0" applyNumberFormat="1" applyFill="1" applyBorder="1"/>
    <xf numFmtId="166" fontId="0" fillId="13" borderId="4" xfId="0" applyNumberFormat="1" applyFill="1" applyBorder="1"/>
    <xf numFmtId="166" fontId="0" fillId="14" borderId="4" xfId="0" applyNumberFormat="1" applyFill="1" applyBorder="1"/>
    <xf numFmtId="166" fontId="0" fillId="15" borderId="4" xfId="0" applyNumberFormat="1" applyFill="1" applyBorder="1"/>
    <xf numFmtId="166" fontId="5" fillId="7" borderId="4" xfId="0" applyNumberFormat="1" applyFont="1" applyFill="1" applyBorder="1"/>
    <xf numFmtId="166" fontId="5" fillId="11" borderId="4" xfId="0" applyNumberFormat="1" applyFont="1" applyFill="1" applyBorder="1"/>
    <xf numFmtId="0" fontId="5" fillId="12" borderId="4" xfId="0" applyFont="1" applyFill="1" applyBorder="1" applyAlignment="1">
      <alignment wrapText="1"/>
    </xf>
    <xf numFmtId="11" fontId="0" fillId="0" borderId="0" xfId="0" applyNumberFormat="1"/>
    <xf numFmtId="0" fontId="5" fillId="16" borderId="4" xfId="0" applyFont="1" applyFill="1" applyBorder="1"/>
    <xf numFmtId="0" fontId="5" fillId="5" borderId="4" xfId="0" applyFont="1" applyFill="1" applyBorder="1"/>
    <xf numFmtId="0" fontId="0" fillId="0" borderId="0" xfId="0" applyAlignment="1">
      <alignment wrapText="1"/>
    </xf>
    <xf numFmtId="0" fontId="5" fillId="17" borderId="4" xfId="0" applyFont="1" applyFill="1" applyBorder="1" applyAlignment="1">
      <alignment wrapText="1"/>
    </xf>
    <xf numFmtId="0" fontId="5" fillId="3" borderId="4" xfId="0" applyFont="1" applyFill="1" applyBorder="1" applyAlignment="1">
      <alignment wrapText="1"/>
    </xf>
    <xf numFmtId="0" fontId="5" fillId="5" borderId="4" xfId="0" applyFont="1" applyFill="1" applyBorder="1" applyAlignment="1">
      <alignment wrapText="1"/>
    </xf>
    <xf numFmtId="0" fontId="5" fillId="16" borderId="4" xfId="0" applyFont="1" applyFill="1" applyBorder="1" applyAlignment="1">
      <alignment wrapText="1"/>
    </xf>
    <xf numFmtId="0" fontId="1" fillId="0" borderId="0" xfId="1"/>
    <xf numFmtId="9" fontId="11" fillId="0" borderId="0" xfId="2" applyBorder="1" applyProtection="1"/>
    <xf numFmtId="0" fontId="5" fillId="4" borderId="4" xfId="0" applyFont="1" applyFill="1" applyBorder="1"/>
    <xf numFmtId="0" fontId="2" fillId="2" borderId="0" xfId="0" applyFont="1" applyFill="1" applyAlignment="1">
      <alignment vertical="center"/>
    </xf>
    <xf numFmtId="0" fontId="0" fillId="18" borderId="0" xfId="0" applyFill="1"/>
    <xf numFmtId="3" fontId="0" fillId="18" borderId="0" xfId="0" applyNumberFormat="1" applyFill="1"/>
    <xf numFmtId="0" fontId="3" fillId="18" borderId="0" xfId="0" applyFont="1" applyFill="1" applyAlignment="1">
      <alignment vertical="top" wrapText="1"/>
    </xf>
    <xf numFmtId="0" fontId="0" fillId="18" borderId="0" xfId="0" applyFill="1" applyAlignment="1">
      <alignment horizontal="left" vertical="top" wrapText="1"/>
    </xf>
    <xf numFmtId="0" fontId="0" fillId="18" borderId="0" xfId="0" applyFill="1" applyAlignment="1">
      <alignment vertical="top" wrapText="1"/>
    </xf>
    <xf numFmtId="0" fontId="0" fillId="18" borderId="0" xfId="0" applyFill="1" applyAlignment="1">
      <alignment vertical="top"/>
    </xf>
    <xf numFmtId="0" fontId="3" fillId="18" borderId="0" xfId="0" applyFont="1" applyFill="1" applyAlignment="1">
      <alignment vertical="top"/>
    </xf>
    <xf numFmtId="0" fontId="6" fillId="18" borderId="0" xfId="0" applyFont="1" applyFill="1" applyAlignment="1">
      <alignment vertical="top"/>
    </xf>
    <xf numFmtId="0" fontId="13" fillId="0" borderId="0" xfId="0" applyFont="1" applyAlignment="1">
      <alignment horizontal="left" vertical="center" indent="2"/>
    </xf>
    <xf numFmtId="0" fontId="0" fillId="19" borderId="0" xfId="0" applyFill="1" applyAlignment="1">
      <alignment horizontal="left" vertical="top" wrapText="1"/>
    </xf>
    <xf numFmtId="0" fontId="0" fillId="20" borderId="0" xfId="0" applyFill="1" applyAlignment="1">
      <alignment horizontal="left" vertical="top" wrapText="1"/>
    </xf>
  </cellXfs>
  <cellStyles count="3">
    <cellStyle name="Normal 2" xfId="1" xr:uid="{00000000-0005-0000-0000-000006000000}"/>
    <cellStyle name="Percent 2" xfId="2" xr:uid="{00000000-0005-0000-0000-000007000000}"/>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E0E797"/>
      <rgbColor rgb="FFFF00FF"/>
      <rgbColor rgb="FF00FFFF"/>
      <rgbColor rgb="FF800000"/>
      <rgbColor rgb="FF008000"/>
      <rgbColor rgb="FF000080"/>
      <rgbColor rgb="FF808000"/>
      <rgbColor rgb="FF800080"/>
      <rgbColor rgb="FF0086D2"/>
      <rgbColor rgb="FFB3B3B3"/>
      <rgbColor rgb="FF808080"/>
      <rgbColor rgb="FF67BFB3"/>
      <rgbColor rgb="FF993366"/>
      <rgbColor rgb="FFF5F7DC"/>
      <rgbColor rgb="FFC3E9FF"/>
      <rgbColor rgb="FF660066"/>
      <rgbColor rgb="FFC09556"/>
      <rgbColor rgb="FF00649D"/>
      <rgbColor rgb="FFD6C4D7"/>
      <rgbColor rgb="FF000080"/>
      <rgbColor rgb="FFFF00FF"/>
      <rgbColor rgb="FFFFFF00"/>
      <rgbColor rgb="FF00FFFF"/>
      <rgbColor rgb="FF800080"/>
      <rgbColor rgb="FF800000"/>
      <rgbColor rgb="FF008080"/>
      <rgbColor rgb="FF0000FF"/>
      <rgbColor rgb="FF00CCFF"/>
      <rgbColor rgb="FFF1EBF2"/>
      <rgbColor rgb="FFC2E5E1"/>
      <rgbColor rgb="FFEBEFB9"/>
      <rgbColor rgb="FF87D4FF"/>
      <rgbColor rgb="FFFFE6C9"/>
      <rgbColor rgb="FFE3D7E4"/>
      <rgbColor rgb="FFE6D5BB"/>
      <rgbColor rgb="FF3366FF"/>
      <rgbColor rgb="FF4BBEFF"/>
      <rgbColor rgb="FFA9B529"/>
      <rgbColor rgb="FFA4D9D1"/>
      <rgbColor rgb="FFFF9900"/>
      <rgbColor rgb="FFE64154"/>
      <rgbColor rgb="FF966999"/>
      <rgbColor rgb="FFBA9CBC"/>
      <rgbColor rgb="FF003366"/>
      <rgbColor rgb="FF419B8F"/>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lang="zxx" sz="1300" b="0" u="none" strike="noStrike">
                <a:uFillTx/>
                <a:latin typeface="Arial"/>
              </a:defRPr>
            </a:pPr>
            <a:r>
              <a:rPr lang="zxx" sz="1300" b="0" u="none" strike="noStrike">
                <a:solidFill>
                  <a:srgbClr val="000000"/>
                </a:solidFill>
                <a:uFillTx/>
                <a:latin typeface="Arial"/>
                <a:ea typeface="DejaVu Sans"/>
              </a:rPr>
              <a:t>Klimabelastung Schweizer Strommix nach Herkunft</a:t>
            </a:r>
          </a:p>
        </c:rich>
      </c:tx>
      <c:overlay val="0"/>
      <c:spPr>
        <a:noFill/>
        <a:ln w="0">
          <a:noFill/>
        </a:ln>
      </c:spPr>
    </c:title>
    <c:autoTitleDeleted val="0"/>
    <c:plotArea>
      <c:layout/>
      <c:barChart>
        <c:barDir val="col"/>
        <c:grouping val="stacked"/>
        <c:varyColors val="0"/>
        <c:ser>
          <c:idx val="0"/>
          <c:order val="0"/>
          <c:tx>
            <c:strRef>
              <c:f>Rechner!$C$10</c:f>
              <c:strCache>
                <c:ptCount val="1"/>
                <c:pt idx="0">
                  <c:v>Produktion Schweiz</c:v>
                </c:pt>
              </c:strCache>
            </c:strRef>
          </c:tx>
          <c:spPr>
            <a:solidFill>
              <a:srgbClr val="0086D2"/>
            </a:solidFill>
            <a:ln w="0">
              <a:noFill/>
            </a:ln>
          </c:spPr>
          <c:invertIfNegative val="0"/>
          <c:dLbls>
            <c:spPr>
              <a:noFill/>
              <a:ln>
                <a:noFill/>
              </a:ln>
              <a:effectLst/>
            </c:spPr>
            <c:txPr>
              <a:bodyPr wrap="none"/>
              <a:lstStyle/>
              <a:p>
                <a:pPr>
                  <a:defRPr lang="zxx" sz="1000" b="0" u="none" strike="noStrike">
                    <a:solidFill>
                      <a:srgbClr val="000000"/>
                    </a:solidFill>
                    <a:uFillTx/>
                    <a:latin typeface="Arial"/>
                    <a:ea typeface="DejaVu Sans"/>
                  </a:defRPr>
                </a:pPr>
                <a:endParaRPr lang="fr-FR"/>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Rechner!$D$7:$G$7</c:f>
              <c:numCache>
                <c:formatCode>General</c:formatCode>
                <c:ptCount val="4"/>
                <c:pt idx="0">
                  <c:v>2030</c:v>
                </c:pt>
                <c:pt idx="1">
                  <c:v>2035</c:v>
                </c:pt>
                <c:pt idx="2">
                  <c:v>2040</c:v>
                </c:pt>
                <c:pt idx="3">
                  <c:v>2050</c:v>
                </c:pt>
              </c:numCache>
            </c:numRef>
          </c:cat>
          <c:val>
            <c:numRef>
              <c:f>Rechner!$D$10:$G$10</c:f>
              <c:numCache>
                <c:formatCode>#,##0.0</c:formatCode>
                <c:ptCount val="4"/>
                <c:pt idx="0">
                  <c:v>23.661023199677366</c:v>
                </c:pt>
                <c:pt idx="1">
                  <c:v>23.867875636394757</c:v>
                </c:pt>
                <c:pt idx="2">
                  <c:v>25.862838078553189</c:v>
                </c:pt>
                <c:pt idx="3">
                  <c:v>30.841465685731549</c:v>
                </c:pt>
              </c:numCache>
            </c:numRef>
          </c:val>
          <c:extLst>
            <c:ext xmlns:c16="http://schemas.microsoft.com/office/drawing/2014/chart" uri="{C3380CC4-5D6E-409C-BE32-E72D297353CC}">
              <c16:uniqueId val="{00000000-8178-4F81-AB0C-668F85193084}"/>
            </c:ext>
          </c:extLst>
        </c:ser>
        <c:ser>
          <c:idx val="1"/>
          <c:order val="1"/>
          <c:tx>
            <c:strRef>
              <c:f>Rechner!$C$11</c:f>
              <c:strCache>
                <c:ptCount val="1"/>
                <c:pt idx="0">
                  <c:v>Importe</c:v>
                </c:pt>
              </c:strCache>
            </c:strRef>
          </c:tx>
          <c:spPr>
            <a:solidFill>
              <a:srgbClr val="E64154"/>
            </a:solidFill>
            <a:ln w="0">
              <a:noFill/>
            </a:ln>
          </c:spPr>
          <c:invertIfNegative val="0"/>
          <c:dLbls>
            <c:spPr>
              <a:noFill/>
              <a:ln>
                <a:noFill/>
              </a:ln>
              <a:effectLst/>
            </c:spPr>
            <c:txPr>
              <a:bodyPr wrap="none"/>
              <a:lstStyle/>
              <a:p>
                <a:pPr>
                  <a:defRPr lang="zxx" sz="1000" b="0" u="none" strike="noStrike">
                    <a:solidFill>
                      <a:srgbClr val="000000"/>
                    </a:solidFill>
                    <a:uFillTx/>
                    <a:latin typeface="Arial"/>
                    <a:ea typeface="DejaVu Sans"/>
                  </a:defRPr>
                </a:pPr>
                <a:endParaRPr lang="fr-FR"/>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Rechner!$D$7:$G$7</c:f>
              <c:numCache>
                <c:formatCode>General</c:formatCode>
                <c:ptCount val="4"/>
                <c:pt idx="0">
                  <c:v>2030</c:v>
                </c:pt>
                <c:pt idx="1">
                  <c:v>2035</c:v>
                </c:pt>
                <c:pt idx="2">
                  <c:v>2040</c:v>
                </c:pt>
                <c:pt idx="3">
                  <c:v>2050</c:v>
                </c:pt>
              </c:numCache>
            </c:numRef>
          </c:cat>
          <c:val>
            <c:numRef>
              <c:f>Rechner!$D$11:$G$11</c:f>
              <c:numCache>
                <c:formatCode>#,##0.0</c:formatCode>
                <c:ptCount val="4"/>
                <c:pt idx="0">
                  <c:v>31.284084514254523</c:v>
                </c:pt>
                <c:pt idx="1">
                  <c:v>34.458477022998949</c:v>
                </c:pt>
                <c:pt idx="2">
                  <c:v>35.626475993708333</c:v>
                </c:pt>
                <c:pt idx="3">
                  <c:v>34.898485353722464</c:v>
                </c:pt>
              </c:numCache>
            </c:numRef>
          </c:val>
          <c:extLst>
            <c:ext xmlns:c16="http://schemas.microsoft.com/office/drawing/2014/chart" uri="{C3380CC4-5D6E-409C-BE32-E72D297353CC}">
              <c16:uniqueId val="{00000001-8178-4F81-AB0C-668F85193084}"/>
            </c:ext>
          </c:extLst>
        </c:ser>
        <c:ser>
          <c:idx val="2"/>
          <c:order val="2"/>
          <c:tx>
            <c:strRef>
              <c:f>Rechner!$C$12</c:f>
              <c:strCache>
                <c:ptCount val="1"/>
                <c:pt idx="0">
                  <c:v>Übertragung und Verluste</c:v>
                </c:pt>
              </c:strCache>
            </c:strRef>
          </c:tx>
          <c:spPr>
            <a:solidFill>
              <a:srgbClr val="BA9CBC"/>
            </a:solidFill>
            <a:ln w="0">
              <a:noFill/>
            </a:ln>
          </c:spPr>
          <c:invertIfNegative val="0"/>
          <c:dLbls>
            <c:spPr>
              <a:noFill/>
              <a:ln>
                <a:noFill/>
              </a:ln>
              <a:effectLst/>
            </c:spPr>
            <c:txPr>
              <a:bodyPr wrap="none"/>
              <a:lstStyle/>
              <a:p>
                <a:pPr>
                  <a:defRPr lang="zxx" sz="1000" b="0" u="none" strike="noStrike">
                    <a:solidFill>
                      <a:srgbClr val="000000"/>
                    </a:solidFill>
                    <a:uFillTx/>
                    <a:latin typeface="Arial"/>
                    <a:ea typeface="DejaVu Sans"/>
                  </a:defRPr>
                </a:pPr>
                <a:endParaRPr lang="fr-FR"/>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Rechner!$D$7:$G$7</c:f>
              <c:numCache>
                <c:formatCode>General</c:formatCode>
                <c:ptCount val="4"/>
                <c:pt idx="0">
                  <c:v>2030</c:v>
                </c:pt>
                <c:pt idx="1">
                  <c:v>2035</c:v>
                </c:pt>
                <c:pt idx="2">
                  <c:v>2040</c:v>
                </c:pt>
                <c:pt idx="3">
                  <c:v>2050</c:v>
                </c:pt>
              </c:numCache>
            </c:numRef>
          </c:cat>
          <c:val>
            <c:numRef>
              <c:f>Rechner!$D$12:$G$12</c:f>
              <c:numCache>
                <c:formatCode>#,##0.0</c:formatCode>
                <c:ptCount val="4"/>
                <c:pt idx="0">
                  <c:v>12.166907226652775</c:v>
                </c:pt>
                <c:pt idx="1">
                  <c:v>12.480632057117118</c:v>
                </c:pt>
                <c:pt idx="2">
                  <c:v>12.742752440636398</c:v>
                </c:pt>
                <c:pt idx="3">
                  <c:v>13.03377538031001</c:v>
                </c:pt>
              </c:numCache>
            </c:numRef>
          </c:val>
          <c:extLst>
            <c:ext xmlns:c16="http://schemas.microsoft.com/office/drawing/2014/chart" uri="{C3380CC4-5D6E-409C-BE32-E72D297353CC}">
              <c16:uniqueId val="{00000002-8178-4F81-AB0C-668F85193084}"/>
            </c:ext>
          </c:extLst>
        </c:ser>
        <c:dLbls>
          <c:showLegendKey val="0"/>
          <c:showVal val="0"/>
          <c:showCatName val="0"/>
          <c:showSerName val="0"/>
          <c:showPercent val="0"/>
          <c:showBubbleSize val="0"/>
        </c:dLbls>
        <c:gapWidth val="100"/>
        <c:overlap val="100"/>
        <c:axId val="39439872"/>
        <c:axId val="35564369"/>
      </c:barChart>
      <c:catAx>
        <c:axId val="39439872"/>
        <c:scaling>
          <c:orientation val="minMax"/>
        </c:scaling>
        <c:delete val="0"/>
        <c:axPos val="b"/>
        <c:numFmt formatCode="General" sourceLinked="0"/>
        <c:majorTickMark val="out"/>
        <c:minorTickMark val="none"/>
        <c:tickLblPos val="nextTo"/>
        <c:spPr>
          <a:ln w="0">
            <a:solidFill>
              <a:srgbClr val="B3B3B3"/>
            </a:solidFill>
          </a:ln>
        </c:spPr>
        <c:txPr>
          <a:bodyPr/>
          <a:lstStyle/>
          <a:p>
            <a:pPr>
              <a:defRPr lang="zxx" sz="1000" b="0" u="none" strike="noStrike">
                <a:solidFill>
                  <a:srgbClr val="000000"/>
                </a:solidFill>
                <a:uFillTx/>
                <a:latin typeface="Arial"/>
                <a:ea typeface="DejaVu Sans"/>
              </a:defRPr>
            </a:pPr>
            <a:endParaRPr lang="fr-FR"/>
          </a:p>
        </c:txPr>
        <c:crossAx val="35564369"/>
        <c:crosses val="autoZero"/>
        <c:auto val="1"/>
        <c:lblAlgn val="ctr"/>
        <c:lblOffset val="100"/>
        <c:noMultiLvlLbl val="0"/>
      </c:catAx>
      <c:valAx>
        <c:axId val="35564369"/>
        <c:scaling>
          <c:orientation val="minMax"/>
          <c:min val="0"/>
        </c:scaling>
        <c:delete val="0"/>
        <c:axPos val="l"/>
        <c:majorGridlines>
          <c:spPr>
            <a:ln w="0">
              <a:solidFill>
                <a:srgbClr val="B3B3B3"/>
              </a:solidFill>
            </a:ln>
          </c:spPr>
        </c:majorGridlines>
        <c:title>
          <c:tx>
            <c:rich>
              <a:bodyPr rot="-5400000"/>
              <a:lstStyle/>
              <a:p>
                <a:pPr>
                  <a:defRPr lang="zxx" sz="1300" b="0" u="none" strike="noStrike">
                    <a:uFillTx/>
                    <a:latin typeface="Arial"/>
                  </a:defRPr>
                </a:pPr>
                <a:r>
                  <a:rPr lang="zxx" sz="900" b="0" u="none" strike="noStrike">
                    <a:solidFill>
                      <a:srgbClr val="000000"/>
                    </a:solidFill>
                    <a:uFillTx/>
                    <a:latin typeface="Arial"/>
                    <a:ea typeface="DejaVu Sans"/>
                  </a:rPr>
                  <a:t>g CO2e / kWh</a:t>
                </a:r>
              </a:p>
            </c:rich>
          </c:tx>
          <c:overlay val="0"/>
          <c:spPr>
            <a:noFill/>
            <a:ln w="0">
              <a:noFill/>
            </a:ln>
          </c:spPr>
        </c:title>
        <c:numFmt formatCode="#,##0" sourceLinked="0"/>
        <c:majorTickMark val="out"/>
        <c:minorTickMark val="none"/>
        <c:tickLblPos val="nextTo"/>
        <c:spPr>
          <a:ln w="0">
            <a:solidFill>
              <a:srgbClr val="B3B3B3"/>
            </a:solidFill>
          </a:ln>
        </c:spPr>
        <c:txPr>
          <a:bodyPr/>
          <a:lstStyle/>
          <a:p>
            <a:pPr>
              <a:defRPr lang="zxx" sz="1000" b="0" u="none" strike="noStrike">
                <a:solidFill>
                  <a:srgbClr val="000000"/>
                </a:solidFill>
                <a:uFillTx/>
                <a:latin typeface="Arial"/>
                <a:ea typeface="DejaVu Sans"/>
              </a:defRPr>
            </a:pPr>
            <a:endParaRPr lang="fr-FR"/>
          </a:p>
        </c:txPr>
        <c:crossAx val="39439872"/>
        <c:crossesAt val="1"/>
        <c:crossBetween val="between"/>
      </c:valAx>
      <c:spPr>
        <a:noFill/>
        <a:ln w="0">
          <a:solidFill>
            <a:srgbClr val="B3B3B3"/>
          </a:solidFill>
        </a:ln>
      </c:spPr>
    </c:plotArea>
    <c:legend>
      <c:legendPos val="b"/>
      <c:layout>
        <c:manualLayout>
          <c:xMode val="edge"/>
          <c:yMode val="edge"/>
          <c:x val="5.7055333020450197E-2"/>
          <c:y val="0.87800534283170095"/>
          <c:w val="0.89281496600124399"/>
          <c:h val="0.121883348174533"/>
        </c:manualLayout>
      </c:layout>
      <c:overlay val="0"/>
      <c:spPr>
        <a:noFill/>
        <a:ln w="0">
          <a:noFill/>
        </a:ln>
      </c:spPr>
      <c:txPr>
        <a:bodyPr/>
        <a:lstStyle/>
        <a:p>
          <a:pPr>
            <a:defRPr lang="zxx" sz="1000" b="0" u="none" strike="noStrike">
              <a:solidFill>
                <a:srgbClr val="000000"/>
              </a:solidFill>
              <a:uFillTx/>
              <a:latin typeface="Arial"/>
              <a:ea typeface="DejaVu Sans"/>
            </a:defRPr>
          </a:pPr>
          <a:endParaRPr lang="fr-FR"/>
        </a:p>
      </c:txPr>
    </c:legend>
    <c:plotVisOnly val="1"/>
    <c:dispBlanksAs val="gap"/>
    <c:showDLblsOverMax val="1"/>
  </c:chart>
  <c:spPr>
    <a:solidFill>
      <a:srgbClr val="FFFFFF"/>
    </a:solidFill>
    <a:ln w="0">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lang="zxx" sz="1300" b="0" u="none" strike="noStrike">
                <a:uFillTx/>
                <a:latin typeface="Arial"/>
              </a:defRPr>
            </a:pPr>
            <a:r>
              <a:rPr lang="zxx" sz="1300" b="0" u="none" strike="noStrike">
                <a:solidFill>
                  <a:srgbClr val="000000"/>
                </a:solidFill>
                <a:uFillTx/>
                <a:latin typeface="Arial"/>
                <a:ea typeface="DejaVu Sans"/>
              </a:rPr>
              <a:t>Umweltbelastung Schweizer Strommix nach Herkunft</a:t>
            </a:r>
          </a:p>
        </c:rich>
      </c:tx>
      <c:overlay val="0"/>
      <c:spPr>
        <a:noFill/>
        <a:ln w="0">
          <a:noFill/>
        </a:ln>
      </c:spPr>
    </c:title>
    <c:autoTitleDeleted val="0"/>
    <c:plotArea>
      <c:layout/>
      <c:barChart>
        <c:barDir val="col"/>
        <c:grouping val="stacked"/>
        <c:varyColors val="0"/>
        <c:ser>
          <c:idx val="0"/>
          <c:order val="0"/>
          <c:tx>
            <c:strRef>
              <c:f>Rechner!$C$19</c:f>
              <c:strCache>
                <c:ptCount val="1"/>
                <c:pt idx="0">
                  <c:v>Produktion Schweiz</c:v>
                </c:pt>
              </c:strCache>
            </c:strRef>
          </c:tx>
          <c:spPr>
            <a:solidFill>
              <a:srgbClr val="0086D2"/>
            </a:solidFill>
            <a:ln w="0">
              <a:noFill/>
            </a:ln>
          </c:spPr>
          <c:invertIfNegative val="0"/>
          <c:dLbls>
            <c:spPr>
              <a:noFill/>
              <a:ln>
                <a:noFill/>
              </a:ln>
              <a:effectLst/>
            </c:spPr>
            <c:txPr>
              <a:bodyPr wrap="none"/>
              <a:lstStyle/>
              <a:p>
                <a:pPr>
                  <a:defRPr lang="zxx" sz="1000" b="0" u="none" strike="noStrike">
                    <a:solidFill>
                      <a:srgbClr val="000000"/>
                    </a:solidFill>
                    <a:uFillTx/>
                    <a:latin typeface="Arial"/>
                    <a:ea typeface="DejaVu Sans"/>
                  </a:defRPr>
                </a:pPr>
                <a:endParaRPr lang="fr-FR"/>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Rechner!$D$7:$G$7</c:f>
              <c:numCache>
                <c:formatCode>General</c:formatCode>
                <c:ptCount val="4"/>
                <c:pt idx="0">
                  <c:v>2030</c:v>
                </c:pt>
                <c:pt idx="1">
                  <c:v>2035</c:v>
                </c:pt>
                <c:pt idx="2">
                  <c:v>2040</c:v>
                </c:pt>
                <c:pt idx="3">
                  <c:v>2050</c:v>
                </c:pt>
              </c:numCache>
            </c:numRef>
          </c:cat>
          <c:val>
            <c:numRef>
              <c:f>Rechner!$D$19:$G$19</c:f>
              <c:numCache>
                <c:formatCode>#,##0.0</c:formatCode>
                <c:ptCount val="4"/>
                <c:pt idx="0">
                  <c:v>171.07118714146725</c:v>
                </c:pt>
                <c:pt idx="1">
                  <c:v>148.37897093566016</c:v>
                </c:pt>
                <c:pt idx="2">
                  <c:v>106.14676498860075</c:v>
                </c:pt>
                <c:pt idx="3">
                  <c:v>53.44708963659923</c:v>
                </c:pt>
              </c:numCache>
            </c:numRef>
          </c:val>
          <c:extLst>
            <c:ext xmlns:c16="http://schemas.microsoft.com/office/drawing/2014/chart" uri="{C3380CC4-5D6E-409C-BE32-E72D297353CC}">
              <c16:uniqueId val="{00000000-9381-4490-9FDB-CE4A1099B5D1}"/>
            </c:ext>
          </c:extLst>
        </c:ser>
        <c:ser>
          <c:idx val="1"/>
          <c:order val="1"/>
          <c:tx>
            <c:strRef>
              <c:f>Rechner!$C$20</c:f>
              <c:strCache>
                <c:ptCount val="1"/>
                <c:pt idx="0">
                  <c:v>Importe</c:v>
                </c:pt>
              </c:strCache>
            </c:strRef>
          </c:tx>
          <c:spPr>
            <a:solidFill>
              <a:srgbClr val="E64154"/>
            </a:solidFill>
            <a:ln w="0">
              <a:noFill/>
            </a:ln>
          </c:spPr>
          <c:invertIfNegative val="0"/>
          <c:dLbls>
            <c:spPr>
              <a:noFill/>
              <a:ln>
                <a:noFill/>
              </a:ln>
              <a:effectLst/>
            </c:spPr>
            <c:txPr>
              <a:bodyPr wrap="none"/>
              <a:lstStyle/>
              <a:p>
                <a:pPr>
                  <a:defRPr lang="zxx" sz="1000" b="0" u="none" strike="noStrike">
                    <a:solidFill>
                      <a:srgbClr val="000000"/>
                    </a:solidFill>
                    <a:uFillTx/>
                    <a:latin typeface="Arial"/>
                    <a:ea typeface="DejaVu Sans"/>
                  </a:defRPr>
                </a:pPr>
                <a:endParaRPr lang="fr-FR"/>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Rechner!$D$7:$G$7</c:f>
              <c:numCache>
                <c:formatCode>General</c:formatCode>
                <c:ptCount val="4"/>
                <c:pt idx="0">
                  <c:v>2030</c:v>
                </c:pt>
                <c:pt idx="1">
                  <c:v>2035</c:v>
                </c:pt>
                <c:pt idx="2">
                  <c:v>2040</c:v>
                </c:pt>
                <c:pt idx="3">
                  <c:v>2050</c:v>
                </c:pt>
              </c:numCache>
            </c:numRef>
          </c:cat>
          <c:val>
            <c:numRef>
              <c:f>Rechner!$D$20:$G$20</c:f>
              <c:numCache>
                <c:formatCode>#,##0.0</c:formatCode>
                <c:ptCount val="4"/>
                <c:pt idx="0">
                  <c:v>106.2623652373514</c:v>
                </c:pt>
                <c:pt idx="1">
                  <c:v>109.25007276718151</c:v>
                </c:pt>
                <c:pt idx="2">
                  <c:v>90.99872266302674</c:v>
                </c:pt>
                <c:pt idx="3">
                  <c:v>69.563946150739454</c:v>
                </c:pt>
              </c:numCache>
            </c:numRef>
          </c:val>
          <c:extLst>
            <c:ext xmlns:c16="http://schemas.microsoft.com/office/drawing/2014/chart" uri="{C3380CC4-5D6E-409C-BE32-E72D297353CC}">
              <c16:uniqueId val="{00000001-9381-4490-9FDB-CE4A1099B5D1}"/>
            </c:ext>
          </c:extLst>
        </c:ser>
        <c:ser>
          <c:idx val="2"/>
          <c:order val="2"/>
          <c:tx>
            <c:strRef>
              <c:f>Rechner!$C$21</c:f>
              <c:strCache>
                <c:ptCount val="1"/>
                <c:pt idx="0">
                  <c:v>Übertragung und Verluste</c:v>
                </c:pt>
              </c:strCache>
            </c:strRef>
          </c:tx>
          <c:spPr>
            <a:solidFill>
              <a:srgbClr val="BA9CBC"/>
            </a:solidFill>
            <a:ln w="0">
              <a:noFill/>
            </a:ln>
          </c:spPr>
          <c:invertIfNegative val="0"/>
          <c:dLbls>
            <c:spPr>
              <a:noFill/>
              <a:ln>
                <a:noFill/>
              </a:ln>
              <a:effectLst/>
            </c:spPr>
            <c:txPr>
              <a:bodyPr wrap="none"/>
              <a:lstStyle/>
              <a:p>
                <a:pPr>
                  <a:defRPr lang="zxx" sz="1000" b="0" u="none" strike="noStrike">
                    <a:solidFill>
                      <a:srgbClr val="000000"/>
                    </a:solidFill>
                    <a:uFillTx/>
                    <a:latin typeface="Arial"/>
                    <a:ea typeface="DejaVu Sans"/>
                  </a:defRPr>
                </a:pPr>
                <a:endParaRPr lang="fr-FR"/>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Rechner!$D$7:$G$7</c:f>
              <c:numCache>
                <c:formatCode>General</c:formatCode>
                <c:ptCount val="4"/>
                <c:pt idx="0">
                  <c:v>2030</c:v>
                </c:pt>
                <c:pt idx="1">
                  <c:v>2035</c:v>
                </c:pt>
                <c:pt idx="2">
                  <c:v>2040</c:v>
                </c:pt>
                <c:pt idx="3">
                  <c:v>2050</c:v>
                </c:pt>
              </c:numCache>
            </c:numRef>
          </c:cat>
          <c:val>
            <c:numRef>
              <c:f>Rechner!$D$21:$G$21</c:f>
              <c:numCache>
                <c:formatCode>#,##0.0</c:formatCode>
                <c:ptCount val="4"/>
                <c:pt idx="0">
                  <c:v>49.260455939869644</c:v>
                </c:pt>
                <c:pt idx="1">
                  <c:v>47.323296367886513</c:v>
                </c:pt>
                <c:pt idx="2">
                  <c:v>41.36775257751475</c:v>
                </c:pt>
                <c:pt idx="3">
                  <c:v>33.897874996625816</c:v>
                </c:pt>
              </c:numCache>
            </c:numRef>
          </c:val>
          <c:extLst>
            <c:ext xmlns:c16="http://schemas.microsoft.com/office/drawing/2014/chart" uri="{C3380CC4-5D6E-409C-BE32-E72D297353CC}">
              <c16:uniqueId val="{00000002-9381-4490-9FDB-CE4A1099B5D1}"/>
            </c:ext>
          </c:extLst>
        </c:ser>
        <c:dLbls>
          <c:showLegendKey val="0"/>
          <c:showVal val="0"/>
          <c:showCatName val="0"/>
          <c:showSerName val="0"/>
          <c:showPercent val="0"/>
          <c:showBubbleSize val="0"/>
        </c:dLbls>
        <c:gapWidth val="100"/>
        <c:overlap val="100"/>
        <c:axId val="56458528"/>
        <c:axId val="52430104"/>
      </c:barChart>
      <c:catAx>
        <c:axId val="56458528"/>
        <c:scaling>
          <c:orientation val="minMax"/>
        </c:scaling>
        <c:delete val="0"/>
        <c:axPos val="b"/>
        <c:numFmt formatCode="General" sourceLinked="0"/>
        <c:majorTickMark val="out"/>
        <c:minorTickMark val="none"/>
        <c:tickLblPos val="nextTo"/>
        <c:spPr>
          <a:ln w="0">
            <a:solidFill>
              <a:srgbClr val="B3B3B3"/>
            </a:solidFill>
          </a:ln>
        </c:spPr>
        <c:txPr>
          <a:bodyPr/>
          <a:lstStyle/>
          <a:p>
            <a:pPr>
              <a:defRPr lang="zxx" sz="1000" b="0" u="none" strike="noStrike">
                <a:solidFill>
                  <a:srgbClr val="000000"/>
                </a:solidFill>
                <a:uFillTx/>
                <a:latin typeface="Arial"/>
                <a:ea typeface="DejaVu Sans"/>
              </a:defRPr>
            </a:pPr>
            <a:endParaRPr lang="fr-FR"/>
          </a:p>
        </c:txPr>
        <c:crossAx val="52430104"/>
        <c:crosses val="autoZero"/>
        <c:auto val="1"/>
        <c:lblAlgn val="ctr"/>
        <c:lblOffset val="100"/>
        <c:noMultiLvlLbl val="0"/>
      </c:catAx>
      <c:valAx>
        <c:axId val="52430104"/>
        <c:scaling>
          <c:orientation val="minMax"/>
          <c:min val="0"/>
        </c:scaling>
        <c:delete val="0"/>
        <c:axPos val="l"/>
        <c:majorGridlines>
          <c:spPr>
            <a:ln w="0">
              <a:solidFill>
                <a:srgbClr val="B3B3B3"/>
              </a:solidFill>
            </a:ln>
          </c:spPr>
        </c:majorGridlines>
        <c:title>
          <c:tx>
            <c:rich>
              <a:bodyPr rot="-5400000"/>
              <a:lstStyle/>
              <a:p>
                <a:pPr>
                  <a:defRPr lang="zxx" sz="1300" b="0" u="none" strike="noStrike">
                    <a:uFillTx/>
                    <a:latin typeface="Arial"/>
                  </a:defRPr>
                </a:pPr>
                <a:r>
                  <a:rPr lang="zxx" sz="900" b="0" u="none" strike="noStrike">
                    <a:solidFill>
                      <a:srgbClr val="000000"/>
                    </a:solidFill>
                    <a:uFillTx/>
                    <a:latin typeface="Arial"/>
                    <a:ea typeface="DejaVu Sans"/>
                  </a:rPr>
                  <a:t>UBP / kWh</a:t>
                </a:r>
              </a:p>
            </c:rich>
          </c:tx>
          <c:overlay val="0"/>
          <c:spPr>
            <a:noFill/>
            <a:ln w="0">
              <a:noFill/>
            </a:ln>
          </c:spPr>
        </c:title>
        <c:numFmt formatCode="#,##0" sourceLinked="0"/>
        <c:majorTickMark val="out"/>
        <c:minorTickMark val="none"/>
        <c:tickLblPos val="nextTo"/>
        <c:spPr>
          <a:ln w="0">
            <a:solidFill>
              <a:srgbClr val="B3B3B3"/>
            </a:solidFill>
          </a:ln>
        </c:spPr>
        <c:txPr>
          <a:bodyPr/>
          <a:lstStyle/>
          <a:p>
            <a:pPr>
              <a:defRPr lang="zxx" sz="1000" b="0" u="none" strike="noStrike">
                <a:solidFill>
                  <a:srgbClr val="000000"/>
                </a:solidFill>
                <a:uFillTx/>
                <a:latin typeface="Arial"/>
                <a:ea typeface="DejaVu Sans"/>
              </a:defRPr>
            </a:pPr>
            <a:endParaRPr lang="fr-FR"/>
          </a:p>
        </c:txPr>
        <c:crossAx val="56458528"/>
        <c:crossesAt val="1"/>
        <c:crossBetween val="between"/>
      </c:valAx>
      <c:spPr>
        <a:noFill/>
        <a:ln w="0">
          <a:solidFill>
            <a:srgbClr val="B3B3B3"/>
          </a:solidFill>
        </a:ln>
      </c:spPr>
    </c:plotArea>
    <c:legend>
      <c:legendPos val="b"/>
      <c:layout>
        <c:manualLayout>
          <c:xMode val="edge"/>
          <c:yMode val="edge"/>
          <c:x val="8.2416666666666694E-2"/>
          <c:y val="0.87808676307007805"/>
          <c:w val="0.83525000000000005"/>
          <c:h val="0.12180200222469401"/>
        </c:manualLayout>
      </c:layout>
      <c:overlay val="0"/>
      <c:spPr>
        <a:noFill/>
        <a:ln w="0">
          <a:noFill/>
        </a:ln>
      </c:spPr>
      <c:txPr>
        <a:bodyPr/>
        <a:lstStyle/>
        <a:p>
          <a:pPr>
            <a:defRPr lang="zxx" sz="1000" b="0" u="none" strike="noStrike">
              <a:solidFill>
                <a:srgbClr val="000000"/>
              </a:solidFill>
              <a:uFillTx/>
              <a:latin typeface="Arial"/>
              <a:ea typeface="DejaVu Sans"/>
            </a:defRPr>
          </a:pPr>
          <a:endParaRPr lang="fr-FR"/>
        </a:p>
      </c:txPr>
    </c:legend>
    <c:plotVisOnly val="1"/>
    <c:dispBlanksAs val="gap"/>
    <c:showDLblsOverMax val="1"/>
  </c:chart>
  <c:spPr>
    <a:solidFill>
      <a:srgbClr val="FFFFFF"/>
    </a:solidFill>
    <a:ln w="0">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lang="zxx" sz="1300" b="0" u="none" strike="noStrike">
                <a:uFillTx/>
                <a:latin typeface="Arial"/>
              </a:defRPr>
            </a:pPr>
            <a:r>
              <a:rPr lang="zxx" sz="1300" b="0" u="none" strike="noStrike">
                <a:solidFill>
                  <a:srgbClr val="000000"/>
                </a:solidFill>
                <a:uFillTx/>
                <a:latin typeface="Arial"/>
                <a:ea typeface="DejaVu Sans"/>
              </a:rPr>
              <a:t>Klimabelastung Schweizer Strommix nach Scope</a:t>
            </a:r>
          </a:p>
        </c:rich>
      </c:tx>
      <c:overlay val="0"/>
      <c:spPr>
        <a:noFill/>
        <a:ln w="0">
          <a:noFill/>
        </a:ln>
      </c:spPr>
    </c:title>
    <c:autoTitleDeleted val="0"/>
    <c:plotArea>
      <c:layout/>
      <c:barChart>
        <c:barDir val="col"/>
        <c:grouping val="stacked"/>
        <c:varyColors val="0"/>
        <c:ser>
          <c:idx val="0"/>
          <c:order val="0"/>
          <c:tx>
            <c:strRef>
              <c:f>Rechner!$C$14</c:f>
              <c:strCache>
                <c:ptCount val="1"/>
                <c:pt idx="0">
                  <c:v>Direkte Emissionen</c:v>
                </c:pt>
              </c:strCache>
            </c:strRef>
          </c:tx>
          <c:spPr>
            <a:solidFill>
              <a:srgbClr val="C09556"/>
            </a:solidFill>
            <a:ln w="0">
              <a:noFill/>
            </a:ln>
          </c:spPr>
          <c:invertIfNegative val="0"/>
          <c:dLbls>
            <c:spPr>
              <a:noFill/>
              <a:ln>
                <a:noFill/>
              </a:ln>
              <a:effectLst/>
            </c:spPr>
            <c:txPr>
              <a:bodyPr wrap="none"/>
              <a:lstStyle/>
              <a:p>
                <a:pPr>
                  <a:defRPr lang="zxx" sz="1000" b="0" u="none" strike="noStrike">
                    <a:solidFill>
                      <a:srgbClr val="000000"/>
                    </a:solidFill>
                    <a:uFillTx/>
                    <a:latin typeface="Arial"/>
                    <a:ea typeface="DejaVu Sans"/>
                  </a:defRPr>
                </a:pPr>
                <a:endParaRPr lang="fr-FR"/>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Rechner!$D$7:$G$7</c:f>
              <c:numCache>
                <c:formatCode>General</c:formatCode>
                <c:ptCount val="4"/>
                <c:pt idx="0">
                  <c:v>2030</c:v>
                </c:pt>
                <c:pt idx="1">
                  <c:v>2035</c:v>
                </c:pt>
                <c:pt idx="2">
                  <c:v>2040</c:v>
                </c:pt>
                <c:pt idx="3">
                  <c:v>2050</c:v>
                </c:pt>
              </c:numCache>
            </c:numRef>
          </c:cat>
          <c:val>
            <c:numRef>
              <c:f>Rechner!$D$14:$G$14</c:f>
              <c:numCache>
                <c:formatCode>#,##0.0</c:formatCode>
                <c:ptCount val="4"/>
                <c:pt idx="0">
                  <c:v>36.44810780379656</c:v>
                </c:pt>
                <c:pt idx="1">
                  <c:v>45.416319913832226</c:v>
                </c:pt>
                <c:pt idx="2">
                  <c:v>48.112129810796148</c:v>
                </c:pt>
                <c:pt idx="3">
                  <c:v>50.892596951472541</c:v>
                </c:pt>
              </c:numCache>
            </c:numRef>
          </c:val>
          <c:extLst>
            <c:ext xmlns:c16="http://schemas.microsoft.com/office/drawing/2014/chart" uri="{C3380CC4-5D6E-409C-BE32-E72D297353CC}">
              <c16:uniqueId val="{00000000-2437-41D7-AC7E-3992A95218EA}"/>
            </c:ext>
          </c:extLst>
        </c:ser>
        <c:ser>
          <c:idx val="1"/>
          <c:order val="1"/>
          <c:tx>
            <c:strRef>
              <c:f>Rechner!$C$15</c:f>
              <c:strCache>
                <c:ptCount val="1"/>
                <c:pt idx="0">
                  <c:v>Indirekte Emissionen</c:v>
                </c:pt>
              </c:strCache>
            </c:strRef>
          </c:tx>
          <c:spPr>
            <a:solidFill>
              <a:srgbClr val="67BFB3"/>
            </a:solidFill>
            <a:ln w="0">
              <a:noFill/>
            </a:ln>
          </c:spPr>
          <c:invertIfNegative val="0"/>
          <c:dLbls>
            <c:spPr>
              <a:noFill/>
              <a:ln>
                <a:noFill/>
              </a:ln>
              <a:effectLst/>
            </c:spPr>
            <c:txPr>
              <a:bodyPr wrap="none"/>
              <a:lstStyle/>
              <a:p>
                <a:pPr>
                  <a:defRPr lang="zxx" sz="1000" b="0" u="none" strike="noStrike">
                    <a:solidFill>
                      <a:srgbClr val="000000"/>
                    </a:solidFill>
                    <a:uFillTx/>
                    <a:latin typeface="Arial"/>
                    <a:ea typeface="DejaVu Sans"/>
                  </a:defRPr>
                </a:pPr>
                <a:endParaRPr lang="fr-FR"/>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Rechner!$D$7:$G$7</c:f>
              <c:numCache>
                <c:formatCode>General</c:formatCode>
                <c:ptCount val="4"/>
                <c:pt idx="0">
                  <c:v>2030</c:v>
                </c:pt>
                <c:pt idx="1">
                  <c:v>2035</c:v>
                </c:pt>
                <c:pt idx="2">
                  <c:v>2040</c:v>
                </c:pt>
                <c:pt idx="3">
                  <c:v>2050</c:v>
                </c:pt>
              </c:numCache>
            </c:numRef>
          </c:cat>
          <c:val>
            <c:numRef>
              <c:f>Rechner!$D$15:$G$15</c:f>
              <c:numCache>
                <c:formatCode>#,##0.0</c:formatCode>
                <c:ptCount val="4"/>
                <c:pt idx="0">
                  <c:v>30.663907136788112</c:v>
                </c:pt>
                <c:pt idx="1">
                  <c:v>25.390664802678593</c:v>
                </c:pt>
                <c:pt idx="2">
                  <c:v>26.119936702101768</c:v>
                </c:pt>
                <c:pt idx="3">
                  <c:v>27.881129468291487</c:v>
                </c:pt>
              </c:numCache>
            </c:numRef>
          </c:val>
          <c:extLst>
            <c:ext xmlns:c16="http://schemas.microsoft.com/office/drawing/2014/chart" uri="{C3380CC4-5D6E-409C-BE32-E72D297353CC}">
              <c16:uniqueId val="{00000001-2437-41D7-AC7E-3992A95218EA}"/>
            </c:ext>
          </c:extLst>
        </c:ser>
        <c:dLbls>
          <c:showLegendKey val="0"/>
          <c:showVal val="0"/>
          <c:showCatName val="0"/>
          <c:showSerName val="0"/>
          <c:showPercent val="0"/>
          <c:showBubbleSize val="0"/>
        </c:dLbls>
        <c:gapWidth val="100"/>
        <c:overlap val="100"/>
        <c:axId val="67884666"/>
        <c:axId val="96426458"/>
      </c:barChart>
      <c:catAx>
        <c:axId val="67884666"/>
        <c:scaling>
          <c:orientation val="minMax"/>
        </c:scaling>
        <c:delete val="0"/>
        <c:axPos val="b"/>
        <c:numFmt formatCode="General" sourceLinked="0"/>
        <c:majorTickMark val="out"/>
        <c:minorTickMark val="none"/>
        <c:tickLblPos val="nextTo"/>
        <c:spPr>
          <a:ln w="0">
            <a:solidFill>
              <a:srgbClr val="B3B3B3"/>
            </a:solidFill>
          </a:ln>
        </c:spPr>
        <c:txPr>
          <a:bodyPr/>
          <a:lstStyle/>
          <a:p>
            <a:pPr>
              <a:defRPr lang="zxx" sz="1000" b="0" u="none" strike="noStrike">
                <a:solidFill>
                  <a:srgbClr val="000000"/>
                </a:solidFill>
                <a:uFillTx/>
                <a:latin typeface="Arial"/>
                <a:ea typeface="DejaVu Sans"/>
              </a:defRPr>
            </a:pPr>
            <a:endParaRPr lang="fr-FR"/>
          </a:p>
        </c:txPr>
        <c:crossAx val="96426458"/>
        <c:crosses val="autoZero"/>
        <c:auto val="1"/>
        <c:lblAlgn val="ctr"/>
        <c:lblOffset val="100"/>
        <c:noMultiLvlLbl val="0"/>
      </c:catAx>
      <c:valAx>
        <c:axId val="96426458"/>
        <c:scaling>
          <c:orientation val="minMax"/>
          <c:min val="0"/>
        </c:scaling>
        <c:delete val="0"/>
        <c:axPos val="l"/>
        <c:majorGridlines>
          <c:spPr>
            <a:ln w="0">
              <a:solidFill>
                <a:srgbClr val="B3B3B3"/>
              </a:solidFill>
            </a:ln>
          </c:spPr>
        </c:majorGridlines>
        <c:title>
          <c:tx>
            <c:rich>
              <a:bodyPr rot="-5400000"/>
              <a:lstStyle/>
              <a:p>
                <a:pPr>
                  <a:defRPr lang="zxx" sz="1300" b="0" u="none" strike="noStrike">
                    <a:uFillTx/>
                    <a:latin typeface="Arial"/>
                  </a:defRPr>
                </a:pPr>
                <a:r>
                  <a:rPr lang="zxx" sz="900" b="0" u="none" strike="noStrike">
                    <a:solidFill>
                      <a:srgbClr val="000000"/>
                    </a:solidFill>
                    <a:uFillTx/>
                    <a:latin typeface="Arial"/>
                    <a:ea typeface="DejaVu Sans"/>
                  </a:rPr>
                  <a:t>g CO2e / kWh</a:t>
                </a:r>
              </a:p>
            </c:rich>
          </c:tx>
          <c:overlay val="0"/>
          <c:spPr>
            <a:noFill/>
            <a:ln w="0">
              <a:noFill/>
            </a:ln>
          </c:spPr>
        </c:title>
        <c:numFmt formatCode="#,##0" sourceLinked="0"/>
        <c:majorTickMark val="out"/>
        <c:minorTickMark val="none"/>
        <c:tickLblPos val="nextTo"/>
        <c:spPr>
          <a:ln w="0">
            <a:solidFill>
              <a:srgbClr val="B3B3B3"/>
            </a:solidFill>
          </a:ln>
        </c:spPr>
        <c:txPr>
          <a:bodyPr/>
          <a:lstStyle/>
          <a:p>
            <a:pPr>
              <a:defRPr lang="zxx" sz="1000" b="0" u="none" strike="noStrike">
                <a:solidFill>
                  <a:srgbClr val="000000"/>
                </a:solidFill>
                <a:uFillTx/>
                <a:latin typeface="Arial"/>
                <a:ea typeface="DejaVu Sans"/>
              </a:defRPr>
            </a:pPr>
            <a:endParaRPr lang="fr-FR"/>
          </a:p>
        </c:txPr>
        <c:crossAx val="67884666"/>
        <c:crossesAt val="1"/>
        <c:crossBetween val="between"/>
      </c:valAx>
      <c:spPr>
        <a:noFill/>
        <a:ln w="0">
          <a:solidFill>
            <a:srgbClr val="B3B3B3"/>
          </a:solidFill>
        </a:ln>
      </c:spPr>
    </c:plotArea>
    <c:legend>
      <c:legendPos val="b"/>
      <c:overlay val="0"/>
      <c:spPr>
        <a:noFill/>
        <a:ln w="0">
          <a:noFill/>
        </a:ln>
      </c:spPr>
      <c:txPr>
        <a:bodyPr/>
        <a:lstStyle/>
        <a:p>
          <a:pPr>
            <a:defRPr lang="zxx" sz="1000" b="0" u="none" strike="noStrike">
              <a:solidFill>
                <a:srgbClr val="000000"/>
              </a:solidFill>
              <a:uFillTx/>
              <a:latin typeface="Arial"/>
              <a:ea typeface="DejaVu Sans"/>
            </a:defRPr>
          </a:pPr>
          <a:endParaRPr lang="fr-FR"/>
        </a:p>
      </c:txPr>
    </c:legend>
    <c:plotVisOnly val="1"/>
    <c:dispBlanksAs val="gap"/>
    <c:showDLblsOverMax val="1"/>
  </c:chart>
  <c:spPr>
    <a:solidFill>
      <a:srgbClr val="FFFFFF"/>
    </a:solidFill>
    <a:ln w="0">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lang="zxx" sz="1300" b="0" u="none" strike="noStrike">
                <a:uFillTx/>
                <a:latin typeface="Arial"/>
              </a:defRPr>
            </a:pPr>
            <a:r>
              <a:rPr lang="zxx" sz="1300" b="0" u="none" strike="noStrike">
                <a:solidFill>
                  <a:srgbClr val="000000"/>
                </a:solidFill>
                <a:uFillTx/>
                <a:latin typeface="Arial"/>
                <a:ea typeface="DejaVu Sans"/>
              </a:rPr>
              <a:t>Umweltbelastung Schweizer Strommix nach Scope</a:t>
            </a:r>
          </a:p>
        </c:rich>
      </c:tx>
      <c:overlay val="0"/>
      <c:spPr>
        <a:noFill/>
        <a:ln w="0">
          <a:noFill/>
        </a:ln>
      </c:spPr>
    </c:title>
    <c:autoTitleDeleted val="0"/>
    <c:plotArea>
      <c:layout/>
      <c:barChart>
        <c:barDir val="col"/>
        <c:grouping val="stacked"/>
        <c:varyColors val="0"/>
        <c:ser>
          <c:idx val="0"/>
          <c:order val="0"/>
          <c:tx>
            <c:strRef>
              <c:f>Rechner!$C$23</c:f>
              <c:strCache>
                <c:ptCount val="1"/>
                <c:pt idx="0">
                  <c:v>Direkte Emissionen</c:v>
                </c:pt>
              </c:strCache>
            </c:strRef>
          </c:tx>
          <c:spPr>
            <a:solidFill>
              <a:srgbClr val="C09556"/>
            </a:solidFill>
            <a:ln w="0">
              <a:noFill/>
            </a:ln>
          </c:spPr>
          <c:invertIfNegative val="0"/>
          <c:dLbls>
            <c:spPr>
              <a:noFill/>
              <a:ln>
                <a:noFill/>
              </a:ln>
              <a:effectLst/>
            </c:spPr>
            <c:txPr>
              <a:bodyPr wrap="none"/>
              <a:lstStyle/>
              <a:p>
                <a:pPr>
                  <a:defRPr lang="zxx" sz="1000" b="0" u="none" strike="noStrike">
                    <a:solidFill>
                      <a:srgbClr val="000000"/>
                    </a:solidFill>
                    <a:uFillTx/>
                    <a:latin typeface="Arial"/>
                    <a:ea typeface="DejaVu Sans"/>
                  </a:defRPr>
                </a:pPr>
                <a:endParaRPr lang="fr-FR"/>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Rechner!$D$7:$G$7</c:f>
              <c:numCache>
                <c:formatCode>General</c:formatCode>
                <c:ptCount val="4"/>
                <c:pt idx="0">
                  <c:v>2030</c:v>
                </c:pt>
                <c:pt idx="1">
                  <c:v>2035</c:v>
                </c:pt>
                <c:pt idx="2">
                  <c:v>2040</c:v>
                </c:pt>
                <c:pt idx="3">
                  <c:v>2050</c:v>
                </c:pt>
              </c:numCache>
            </c:numRef>
          </c:cat>
          <c:val>
            <c:numRef>
              <c:f>Rechner!$D$23:$G$23</c:f>
              <c:numCache>
                <c:formatCode>#,##0.0</c:formatCode>
                <c:ptCount val="4"/>
                <c:pt idx="0">
                  <c:v>44.40170891173333</c:v>
                </c:pt>
                <c:pt idx="1">
                  <c:v>53.638302374496121</c:v>
                </c:pt>
                <c:pt idx="2">
                  <c:v>56.619583554001494</c:v>
                </c:pt>
                <c:pt idx="3">
                  <c:v>60.006514328012955</c:v>
                </c:pt>
              </c:numCache>
            </c:numRef>
          </c:val>
          <c:extLst>
            <c:ext xmlns:c16="http://schemas.microsoft.com/office/drawing/2014/chart" uri="{C3380CC4-5D6E-409C-BE32-E72D297353CC}">
              <c16:uniqueId val="{00000000-4D9F-44C6-ABE5-EC6DD639F8D6}"/>
            </c:ext>
          </c:extLst>
        </c:ser>
        <c:ser>
          <c:idx val="1"/>
          <c:order val="1"/>
          <c:tx>
            <c:strRef>
              <c:f>Rechner!$C$24</c:f>
              <c:strCache>
                <c:ptCount val="1"/>
                <c:pt idx="0">
                  <c:v>Indirekte Emissionen</c:v>
                </c:pt>
              </c:strCache>
            </c:strRef>
          </c:tx>
          <c:spPr>
            <a:solidFill>
              <a:srgbClr val="67BFB3"/>
            </a:solidFill>
            <a:ln w="0">
              <a:noFill/>
            </a:ln>
          </c:spPr>
          <c:invertIfNegative val="0"/>
          <c:dLbls>
            <c:spPr>
              <a:noFill/>
              <a:ln>
                <a:noFill/>
              </a:ln>
              <a:effectLst/>
            </c:spPr>
            <c:txPr>
              <a:bodyPr wrap="none"/>
              <a:lstStyle/>
              <a:p>
                <a:pPr>
                  <a:defRPr lang="zxx" sz="1000" b="0" u="none" strike="noStrike">
                    <a:solidFill>
                      <a:srgbClr val="000000"/>
                    </a:solidFill>
                    <a:uFillTx/>
                    <a:latin typeface="Arial"/>
                    <a:ea typeface="DejaVu Sans"/>
                  </a:defRPr>
                </a:pPr>
                <a:endParaRPr lang="fr-FR"/>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Rechner!$D$7:$G$7</c:f>
              <c:numCache>
                <c:formatCode>General</c:formatCode>
                <c:ptCount val="4"/>
                <c:pt idx="0">
                  <c:v>2030</c:v>
                </c:pt>
                <c:pt idx="1">
                  <c:v>2035</c:v>
                </c:pt>
                <c:pt idx="2">
                  <c:v>2040</c:v>
                </c:pt>
                <c:pt idx="3">
                  <c:v>2050</c:v>
                </c:pt>
              </c:numCache>
            </c:numRef>
          </c:cat>
          <c:val>
            <c:numRef>
              <c:f>Rechner!$D$24:$G$24</c:f>
              <c:numCache>
                <c:formatCode>#,##0.0</c:formatCode>
                <c:ptCount val="4"/>
                <c:pt idx="0">
                  <c:v>282.19229940695493</c:v>
                </c:pt>
                <c:pt idx="1">
                  <c:v>251.31403769623208</c:v>
                </c:pt>
                <c:pt idx="2">
                  <c:v>181.89365667514076</c:v>
                </c:pt>
                <c:pt idx="3">
                  <c:v>96.902396455951546</c:v>
                </c:pt>
              </c:numCache>
            </c:numRef>
          </c:val>
          <c:extLst>
            <c:ext xmlns:c16="http://schemas.microsoft.com/office/drawing/2014/chart" uri="{C3380CC4-5D6E-409C-BE32-E72D297353CC}">
              <c16:uniqueId val="{00000001-4D9F-44C6-ABE5-EC6DD639F8D6}"/>
            </c:ext>
          </c:extLst>
        </c:ser>
        <c:dLbls>
          <c:showLegendKey val="0"/>
          <c:showVal val="0"/>
          <c:showCatName val="0"/>
          <c:showSerName val="0"/>
          <c:showPercent val="0"/>
          <c:showBubbleSize val="0"/>
        </c:dLbls>
        <c:gapWidth val="100"/>
        <c:overlap val="100"/>
        <c:axId val="52536849"/>
        <c:axId val="62243830"/>
      </c:barChart>
      <c:catAx>
        <c:axId val="52536849"/>
        <c:scaling>
          <c:orientation val="minMax"/>
        </c:scaling>
        <c:delete val="0"/>
        <c:axPos val="b"/>
        <c:numFmt formatCode="General" sourceLinked="0"/>
        <c:majorTickMark val="out"/>
        <c:minorTickMark val="none"/>
        <c:tickLblPos val="nextTo"/>
        <c:spPr>
          <a:ln w="0">
            <a:solidFill>
              <a:srgbClr val="B3B3B3"/>
            </a:solidFill>
          </a:ln>
        </c:spPr>
        <c:txPr>
          <a:bodyPr/>
          <a:lstStyle/>
          <a:p>
            <a:pPr>
              <a:defRPr lang="zxx" sz="1000" b="0" u="none" strike="noStrike">
                <a:solidFill>
                  <a:srgbClr val="000000"/>
                </a:solidFill>
                <a:uFillTx/>
                <a:latin typeface="Arial"/>
                <a:ea typeface="DejaVu Sans"/>
              </a:defRPr>
            </a:pPr>
            <a:endParaRPr lang="fr-FR"/>
          </a:p>
        </c:txPr>
        <c:crossAx val="62243830"/>
        <c:crosses val="autoZero"/>
        <c:auto val="1"/>
        <c:lblAlgn val="ctr"/>
        <c:lblOffset val="100"/>
        <c:noMultiLvlLbl val="0"/>
      </c:catAx>
      <c:valAx>
        <c:axId val="62243830"/>
        <c:scaling>
          <c:orientation val="minMax"/>
          <c:min val="0"/>
        </c:scaling>
        <c:delete val="0"/>
        <c:axPos val="l"/>
        <c:majorGridlines>
          <c:spPr>
            <a:ln w="0">
              <a:solidFill>
                <a:srgbClr val="B3B3B3"/>
              </a:solidFill>
            </a:ln>
          </c:spPr>
        </c:majorGridlines>
        <c:title>
          <c:tx>
            <c:rich>
              <a:bodyPr rot="-5400000"/>
              <a:lstStyle/>
              <a:p>
                <a:pPr>
                  <a:defRPr lang="zxx" sz="1300" b="0" u="none" strike="noStrike">
                    <a:uFillTx/>
                    <a:latin typeface="Arial"/>
                  </a:defRPr>
                </a:pPr>
                <a:r>
                  <a:rPr lang="zxx" sz="900" b="0" u="none" strike="noStrike">
                    <a:solidFill>
                      <a:srgbClr val="000000"/>
                    </a:solidFill>
                    <a:uFillTx/>
                    <a:latin typeface="Arial"/>
                    <a:ea typeface="DejaVu Sans"/>
                  </a:rPr>
                  <a:t>UBP / kWh</a:t>
                </a:r>
              </a:p>
            </c:rich>
          </c:tx>
          <c:overlay val="0"/>
          <c:spPr>
            <a:noFill/>
            <a:ln w="0">
              <a:noFill/>
            </a:ln>
          </c:spPr>
        </c:title>
        <c:numFmt formatCode="#,##0" sourceLinked="0"/>
        <c:majorTickMark val="out"/>
        <c:minorTickMark val="none"/>
        <c:tickLblPos val="nextTo"/>
        <c:spPr>
          <a:ln w="0">
            <a:solidFill>
              <a:srgbClr val="B3B3B3"/>
            </a:solidFill>
          </a:ln>
        </c:spPr>
        <c:txPr>
          <a:bodyPr/>
          <a:lstStyle/>
          <a:p>
            <a:pPr>
              <a:defRPr lang="zxx" sz="1000" b="0" u="none" strike="noStrike">
                <a:solidFill>
                  <a:srgbClr val="000000"/>
                </a:solidFill>
                <a:uFillTx/>
                <a:latin typeface="Arial"/>
                <a:ea typeface="DejaVu Sans"/>
              </a:defRPr>
            </a:pPr>
            <a:endParaRPr lang="fr-FR"/>
          </a:p>
        </c:txPr>
        <c:crossAx val="52536849"/>
        <c:crossesAt val="1"/>
        <c:crossBetween val="between"/>
      </c:valAx>
      <c:spPr>
        <a:noFill/>
        <a:ln w="0">
          <a:solidFill>
            <a:srgbClr val="B3B3B3"/>
          </a:solidFill>
        </a:ln>
      </c:spPr>
    </c:plotArea>
    <c:legend>
      <c:legendPos val="b"/>
      <c:overlay val="0"/>
      <c:spPr>
        <a:noFill/>
        <a:ln w="0">
          <a:noFill/>
        </a:ln>
      </c:spPr>
      <c:txPr>
        <a:bodyPr/>
        <a:lstStyle/>
        <a:p>
          <a:pPr>
            <a:defRPr lang="zxx" sz="1000" b="0" u="none" strike="noStrike">
              <a:solidFill>
                <a:srgbClr val="000000"/>
              </a:solidFill>
              <a:uFillTx/>
              <a:latin typeface="Arial"/>
              <a:ea typeface="DejaVu Sans"/>
            </a:defRPr>
          </a:pPr>
          <a:endParaRPr lang="fr-FR"/>
        </a:p>
      </c:txPr>
    </c:legend>
    <c:plotVisOnly val="1"/>
    <c:dispBlanksAs val="gap"/>
    <c:showDLblsOverMax val="1"/>
  </c:chart>
  <c:spPr>
    <a:solidFill>
      <a:srgbClr val="FFFFFF"/>
    </a:solidFill>
    <a:ln w="0">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8</xdr:col>
      <xdr:colOff>149040</xdr:colOff>
      <xdr:row>6</xdr:row>
      <xdr:rowOff>12600</xdr:rowOff>
    </xdr:from>
    <xdr:to>
      <xdr:col>13</xdr:col>
      <xdr:colOff>413280</xdr:colOff>
      <xdr:row>15</xdr:row>
      <xdr:rowOff>23040</xdr:rowOff>
    </xdr:to>
    <xdr:graphicFrame macro="">
      <xdr:nvGraphicFramePr>
        <xdr:cNvPr id="2" name="Diagramm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95400</xdr:colOff>
      <xdr:row>16</xdr:row>
      <xdr:rowOff>31320</xdr:rowOff>
    </xdr:from>
    <xdr:to>
      <xdr:col>13</xdr:col>
      <xdr:colOff>349200</xdr:colOff>
      <xdr:row>25</xdr:row>
      <xdr:rowOff>25200</xdr:rowOff>
    </xdr:to>
    <xdr:graphicFrame macro="">
      <xdr:nvGraphicFramePr>
        <xdr:cNvPr id="3" name="Diagramm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13</xdr:col>
      <xdr:colOff>587880</xdr:colOff>
      <xdr:row>6</xdr:row>
      <xdr:rowOff>18360</xdr:rowOff>
    </xdr:from>
    <xdr:to>
      <xdr:col>19</xdr:col>
      <xdr:colOff>28800</xdr:colOff>
      <xdr:row>15</xdr:row>
      <xdr:rowOff>30960</xdr:rowOff>
    </xdr:to>
    <xdr:graphicFrame macro="">
      <xdr:nvGraphicFramePr>
        <xdr:cNvPr id="4" name="Diagramm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637560</xdr:colOff>
      <xdr:row>16</xdr:row>
      <xdr:rowOff>30960</xdr:rowOff>
    </xdr:from>
    <xdr:to>
      <xdr:col>19</xdr:col>
      <xdr:colOff>78480</xdr:colOff>
      <xdr:row>25</xdr:row>
      <xdr:rowOff>24840</xdr:rowOff>
    </xdr:to>
    <xdr:graphicFrame macro="">
      <xdr:nvGraphicFramePr>
        <xdr:cNvPr id="5" name="Diagramm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a:themeElements>
    <a:clrScheme name="Carbotech_LO">
      <a:dk1>
        <a:srgbClr val="000000"/>
      </a:dk1>
      <a:lt1>
        <a:srgbClr val="FFFFFF"/>
      </a:lt1>
      <a:dk2>
        <a:srgbClr val="0086D2"/>
      </a:dk2>
      <a:lt2>
        <a:srgbClr val="E8E8E8"/>
      </a:lt2>
      <a:accent1>
        <a:srgbClr val="CCD751"/>
      </a:accent1>
      <a:accent2>
        <a:srgbClr val="BA9CBC"/>
      </a:accent2>
      <a:accent3>
        <a:srgbClr val="EE7F00"/>
      </a:accent3>
      <a:accent4>
        <a:srgbClr val="E64154"/>
      </a:accent4>
      <a:accent5>
        <a:srgbClr val="67BFB3"/>
      </a:accent5>
      <a:accent6>
        <a:srgbClr val="C09556"/>
      </a:accent6>
      <a:hlink>
        <a:srgbClr val="E0E796"/>
      </a:hlink>
      <a:folHlink>
        <a:srgbClr val="FFB15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lca@bafu.admin.ch"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BBEFF"/>
  </sheetPr>
  <dimension ref="B1:D24"/>
  <sheetViews>
    <sheetView tabSelected="1" zoomScaleNormal="100" workbookViewId="0">
      <selection activeCell="C1" sqref="C1"/>
    </sheetView>
  </sheetViews>
  <sheetFormatPr baseColWidth="10" defaultColWidth="11.5703125" defaultRowHeight="12.75" customHeight="1" x14ac:dyDescent="0.2"/>
  <cols>
    <col min="1" max="1" width="3.5703125" style="59" customWidth="1"/>
    <col min="2" max="2" width="30" style="59" customWidth="1"/>
    <col min="3" max="3" width="99.5703125" style="59" customWidth="1"/>
    <col min="4" max="16384" width="11.5703125" style="59"/>
  </cols>
  <sheetData>
    <row r="1" spans="2:3" ht="74.25" customHeight="1" x14ac:dyDescent="0.2">
      <c r="B1" s="1"/>
      <c r="C1" s="58" t="s">
        <v>125</v>
      </c>
    </row>
    <row r="3" spans="2:3" ht="84.75" customHeight="1" x14ac:dyDescent="0.2">
      <c r="B3" s="65" t="s">
        <v>0</v>
      </c>
      <c r="C3" s="62" t="s">
        <v>1</v>
      </c>
    </row>
    <row r="4" spans="2:3" ht="15.75" x14ac:dyDescent="0.2">
      <c r="B4" s="65"/>
      <c r="C4" s="68" t="s">
        <v>2</v>
      </c>
    </row>
    <row r="5" spans="2:3" ht="12.75" customHeight="1" x14ac:dyDescent="0.2">
      <c r="B5" s="65"/>
      <c r="C5" s="69"/>
    </row>
    <row r="6" spans="2:3" ht="179.25" customHeight="1" x14ac:dyDescent="0.2">
      <c r="B6" s="65" t="s">
        <v>3</v>
      </c>
      <c r="C6" s="63" t="s">
        <v>127</v>
      </c>
    </row>
    <row r="7" spans="2:3" ht="38.25" customHeight="1" x14ac:dyDescent="0.2">
      <c r="B7" s="61" t="s">
        <v>4</v>
      </c>
      <c r="C7" s="63" t="s">
        <v>5</v>
      </c>
    </row>
    <row r="8" spans="2:3" ht="43.5" customHeight="1" x14ac:dyDescent="0.2">
      <c r="B8" s="61" t="s">
        <v>6</v>
      </c>
      <c r="C8" s="63" t="s">
        <v>7</v>
      </c>
    </row>
    <row r="9" spans="2:3" ht="119.25" customHeight="1" x14ac:dyDescent="0.2">
      <c r="B9" s="61" t="s">
        <v>8</v>
      </c>
      <c r="C9" s="63" t="s">
        <v>123</v>
      </c>
    </row>
    <row r="10" spans="2:3" ht="18.75" customHeight="1" x14ac:dyDescent="0.2"/>
    <row r="11" spans="2:3" ht="30.75" customHeight="1" x14ac:dyDescent="0.2">
      <c r="B11" s="2" t="s">
        <v>9</v>
      </c>
      <c r="C11" s="3" t="s">
        <v>126</v>
      </c>
    </row>
    <row r="12" spans="2:3" ht="102" customHeight="1" x14ac:dyDescent="0.2">
      <c r="B12" s="61" t="s">
        <v>10</v>
      </c>
      <c r="C12" s="62" t="s">
        <v>11</v>
      </c>
    </row>
    <row r="13" spans="2:3" ht="43.5" customHeight="1" x14ac:dyDescent="0.2">
      <c r="B13" s="61" t="s">
        <v>12</v>
      </c>
      <c r="C13" s="63" t="s">
        <v>13</v>
      </c>
    </row>
    <row r="14" spans="2:3" ht="70.5" customHeight="1" x14ac:dyDescent="0.2">
      <c r="B14" s="61" t="s">
        <v>14</v>
      </c>
      <c r="C14" s="63" t="s">
        <v>124</v>
      </c>
    </row>
    <row r="15" spans="2:3" ht="92.25" customHeight="1" x14ac:dyDescent="0.2">
      <c r="B15" s="61" t="s">
        <v>15</v>
      </c>
      <c r="C15" s="63" t="s">
        <v>16</v>
      </c>
    </row>
    <row r="16" spans="2:3" ht="109.5" customHeight="1" x14ac:dyDescent="0.2">
      <c r="B16" s="61" t="s">
        <v>17</v>
      </c>
      <c r="C16" s="63" t="s">
        <v>18</v>
      </c>
    </row>
    <row r="18" spans="2:4" ht="37.5" customHeight="1" x14ac:dyDescent="0.2">
      <c r="B18" s="61" t="s">
        <v>19</v>
      </c>
      <c r="C18" s="66" t="s">
        <v>20</v>
      </c>
    </row>
    <row r="20" spans="2:4" ht="30" customHeight="1" x14ac:dyDescent="0.2">
      <c r="B20" s="61" t="s">
        <v>21</v>
      </c>
      <c r="C20" s="64" t="s">
        <v>22</v>
      </c>
    </row>
    <row r="21" spans="2:4" ht="42" customHeight="1" x14ac:dyDescent="0.2">
      <c r="B21" s="2"/>
      <c r="C21" s="58" t="s">
        <v>23</v>
      </c>
    </row>
    <row r="22" spans="2:4" ht="12.75" customHeight="1" x14ac:dyDescent="0.2">
      <c r="C22" s="59" t="s">
        <v>24</v>
      </c>
    </row>
    <row r="23" spans="2:4" ht="12.75" customHeight="1" x14ac:dyDescent="0.2">
      <c r="C23" s="59" t="s">
        <v>25</v>
      </c>
    </row>
    <row r="24" spans="2:4" ht="12.75" customHeight="1" x14ac:dyDescent="0.2">
      <c r="D24" s="60"/>
    </row>
  </sheetData>
  <sheetProtection sheet="1" objects="1" scenarios="1"/>
  <hyperlinks>
    <hyperlink ref="C18" r:id="rId1" xr:uid="{00000000-0004-0000-0000-000000000000}"/>
  </hyperlinks>
  <pageMargins left="0.78749999999999998" right="0.78749999999999998" top="1.0249999999999999" bottom="1.0249999999999999" header="0.78749999999999998" footer="0.78749999999999998"/>
  <pageSetup paperSize="9" orientation="portrait" useFirstPageNumber="1" horizontalDpi="300" verticalDpi="300"/>
  <headerFooter>
    <oddHeader>&amp;C&amp;A</oddHeader>
    <oddFooter>&amp;CSeite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E797"/>
  </sheetPr>
  <dimension ref="B2:H25"/>
  <sheetViews>
    <sheetView showGridLines="0" zoomScaleNormal="100" workbookViewId="0">
      <selection activeCell="C2" sqref="C2"/>
    </sheetView>
  </sheetViews>
  <sheetFormatPr baseColWidth="10" defaultColWidth="11.5703125" defaultRowHeight="12.75" customHeight="1" x14ac:dyDescent="0.2"/>
  <cols>
    <col min="1" max="1" width="3.140625" customWidth="1"/>
    <col min="2" max="2" width="26.28515625" customWidth="1"/>
    <col min="3" max="3" width="40.5703125" customWidth="1"/>
    <col min="8" max="8" width="14.7109375" customWidth="1"/>
  </cols>
  <sheetData>
    <row r="2" spans="2:8" ht="42" customHeight="1" x14ac:dyDescent="0.2">
      <c r="B2" s="4" t="s">
        <v>129</v>
      </c>
      <c r="C2" s="5" t="s">
        <v>26</v>
      </c>
      <c r="D2" s="67" t="s">
        <v>128</v>
      </c>
    </row>
    <row r="3" spans="2:8" ht="42" customHeight="1" x14ac:dyDescent="0.2">
      <c r="B3" s="4" t="s">
        <v>119</v>
      </c>
      <c r="C3" s="6" t="s">
        <v>27</v>
      </c>
    </row>
    <row r="4" spans="2:8" ht="42" customHeight="1" x14ac:dyDescent="0.2">
      <c r="B4" s="4" t="s">
        <v>6</v>
      </c>
      <c r="C4" s="7">
        <v>1</v>
      </c>
      <c r="D4" s="8" t="s">
        <v>28</v>
      </c>
    </row>
    <row r="6" spans="2:8" ht="18.75" customHeight="1" x14ac:dyDescent="0.2"/>
    <row r="7" spans="2:8" ht="26.25" customHeight="1" x14ac:dyDescent="0.2">
      <c r="B7" s="9" t="s">
        <v>29</v>
      </c>
      <c r="C7" s="9" t="s">
        <v>30</v>
      </c>
      <c r="D7" s="9">
        <v>2030</v>
      </c>
      <c r="E7" s="9">
        <v>2035</v>
      </c>
      <c r="F7" s="9">
        <v>2040</v>
      </c>
      <c r="G7" s="9">
        <v>2050</v>
      </c>
      <c r="H7" s="9" t="s">
        <v>31</v>
      </c>
    </row>
    <row r="8" spans="2:8" ht="27.75" customHeight="1" x14ac:dyDescent="0.2">
      <c r="B8" s="10" t="str">
        <f>CONCATENATE(C$4," kWh = ")</f>
        <v xml:space="preserve">1 kWh = </v>
      </c>
      <c r="C8" s="11" t="s">
        <v>32</v>
      </c>
      <c r="D8" s="12">
        <f>SUM(D10:D12)</f>
        <v>67.112014940584658</v>
      </c>
      <c r="E8" s="12">
        <f>SUM(E10:E12)</f>
        <v>70.806984716510826</v>
      </c>
      <c r="F8" s="12">
        <f>SUM(F10:F12)</f>
        <v>74.232066512897916</v>
      </c>
      <c r="G8" s="12">
        <f>SUM(G10:G12)</f>
        <v>78.773726419764017</v>
      </c>
      <c r="H8" s="13" t="s">
        <v>33</v>
      </c>
    </row>
    <row r="9" spans="2:8" ht="27.75" customHeight="1" x14ac:dyDescent="0.2">
      <c r="B9" s="14"/>
      <c r="C9" s="15" t="s">
        <v>34</v>
      </c>
      <c r="D9" s="16"/>
      <c r="E9" s="16"/>
      <c r="F9" s="16"/>
      <c r="G9" s="16"/>
      <c r="H9" s="17"/>
    </row>
    <row r="10" spans="2:8" ht="27.75" customHeight="1" x14ac:dyDescent="0.2">
      <c r="C10" s="18" t="s">
        <v>35</v>
      </c>
      <c r="D10" s="19">
        <f>$C$4*1000*(HLOOKUP($C$2&amp;D$7&amp;"CH",Strommix!$D$7:$CS$200,45,0)+HLOOKUP($C$2&amp;D$7&amp;"CH",Strommix!$D$7:$CS$200,67,0))-D11</f>
        <v>23.661023199677366</v>
      </c>
      <c r="E10" s="19">
        <f>$C$4*1000*(HLOOKUP($C$2&amp;E$7&amp;"CH",Strommix!$D$7:$CS$200,45,0)+HLOOKUP($C$2&amp;E$7&amp;"CH",Strommix!$D$7:$CS$200,67,0))-E11</f>
        <v>23.867875636394757</v>
      </c>
      <c r="F10" s="19">
        <f>$C$4*1000*(HLOOKUP($C$2&amp;F$7&amp;"CH",Strommix!$D$7:$CS$200,45,0)+HLOOKUP($C$2&amp;F$7&amp;"CH",Strommix!$D$7:$CS$200,67,0))-F11</f>
        <v>25.862838078553189</v>
      </c>
      <c r="G10" s="19">
        <f>$C$4*1000*(HLOOKUP($C$2&amp;G$7&amp;"CH",Strommix!$D$7:$CS$200,45,0)+HLOOKUP($C$2&amp;G$7&amp;"CH",Strommix!$D$7:$CS$200,67,0))-G11</f>
        <v>30.841465685731549</v>
      </c>
      <c r="H10" s="20" t="s">
        <v>36</v>
      </c>
    </row>
    <row r="11" spans="2:8" ht="27.75" customHeight="1" x14ac:dyDescent="0.2">
      <c r="C11" s="18" t="s">
        <v>37</v>
      </c>
      <c r="D11" s="19">
        <f>$C$4*1000*(HLOOKUP($C$2&amp;D$7&amp;"CH",Strommix!$D$7:$CS$200,44,0)+HLOOKUP($C$2&amp;D$7&amp;"CH",Strommix!$D$7:$CS$200,66,0))</f>
        <v>31.284084514254523</v>
      </c>
      <c r="E11" s="19">
        <f>$C$4*1000*(HLOOKUP($C$2&amp;E$7&amp;"CH",Strommix!$D$7:$CS$200,44,0)+HLOOKUP($C$2&amp;E$7&amp;"CH",Strommix!$D$7:$CS$200,66,0))</f>
        <v>34.458477022998949</v>
      </c>
      <c r="F11" s="19">
        <f>$C$4*1000*(HLOOKUP($C$2&amp;F$7&amp;"CH",Strommix!$D$7:$CS$200,44,0)+HLOOKUP($C$2&amp;F$7&amp;"CH",Strommix!$D$7:$CS$200,66,0))</f>
        <v>35.626475993708333</v>
      </c>
      <c r="G11" s="19">
        <f>$C$4*1000*(HLOOKUP($C$2&amp;G$7&amp;"CH",Strommix!$D$7:$CS$200,44,0)+HLOOKUP($C$2&amp;G$7&amp;"CH",Strommix!$D$7:$CS$200,66,0))</f>
        <v>34.898485353722464</v>
      </c>
      <c r="H11" s="20" t="s">
        <v>36</v>
      </c>
    </row>
    <row r="12" spans="2:8" ht="27.75" customHeight="1" x14ac:dyDescent="0.2">
      <c r="C12" s="18" t="s">
        <v>38</v>
      </c>
      <c r="D12" s="19">
        <f>IF($C$3="Mittelspannung",$C$4*1000*HLOOKUP($C$2&amp;D$7&amp;"CH",Strommix!$D$7:$CS$200,68,0),$C$4*1000*HLOOKUP($C$2&amp;D$7&amp;"CH",Strommix!$D$7:$CS$200,69,0))</f>
        <v>12.166907226652775</v>
      </c>
      <c r="E12" s="19">
        <f>IF($C$3="Mittelspannung",$C$4*1000*HLOOKUP($C$2&amp;E$7&amp;"CH",Strommix!$D$7:$CS$200,68,0),$C$4*1000*HLOOKUP($C$2&amp;E$7&amp;"CH",Strommix!$D$7:$CS$200,69,0))</f>
        <v>12.480632057117118</v>
      </c>
      <c r="F12" s="19">
        <f>IF($C$3="Mittelspannung",$C$4*1000*HLOOKUP($C$2&amp;F$7&amp;"CH",Strommix!$D$7:$CS$200,68,0),$C$4*1000*HLOOKUP($C$2&amp;F$7&amp;"CH",Strommix!$D$7:$CS$200,69,0))</f>
        <v>12.742752440636398</v>
      </c>
      <c r="G12" s="19">
        <f>IF($C$3="Mittelspannung",$C$4*1000*HLOOKUP($C$2&amp;G$7&amp;"CH",Strommix!$D$7:$CS$200,68,0),$C$4*1000*HLOOKUP($C$2&amp;G$7&amp;"CH",Strommix!$D$7:$CS$200,69,0))</f>
        <v>13.03377538031001</v>
      </c>
      <c r="H12" s="20" t="s">
        <v>36</v>
      </c>
    </row>
    <row r="13" spans="2:8" ht="27.75" customHeight="1" x14ac:dyDescent="0.2">
      <c r="C13" s="21" t="s">
        <v>39</v>
      </c>
      <c r="D13" s="19"/>
      <c r="E13" s="19"/>
      <c r="F13" s="19"/>
      <c r="G13" s="19"/>
      <c r="H13" s="20"/>
    </row>
    <row r="14" spans="2:8" ht="27.75" customHeight="1" x14ac:dyDescent="0.2">
      <c r="C14" s="22" t="s">
        <v>121</v>
      </c>
      <c r="D14" s="19">
        <f>$C$4*1000*(HLOOKUP($C$2&amp;D$7&amp;"CH",Strommix!$D$7:$CS$200,45,0))</f>
        <v>36.44810780379656</v>
      </c>
      <c r="E14" s="19">
        <f>$C$4*1000*(HLOOKUP($C$2&amp;E$7&amp;"CH",Strommix!$D$7:$CS$200,45,0))</f>
        <v>45.416319913832226</v>
      </c>
      <c r="F14" s="19">
        <f>$C$4*1000*(HLOOKUP($C$2&amp;F$7&amp;"CH",Strommix!$D$7:$CS$200,45,0))</f>
        <v>48.112129810796148</v>
      </c>
      <c r="G14" s="19">
        <f>$C$4*1000*(HLOOKUP($C$2&amp;G$7&amp;"CH",Strommix!$D$7:$CS$200,45,0))</f>
        <v>50.892596951472541</v>
      </c>
      <c r="H14" s="20" t="s">
        <v>36</v>
      </c>
    </row>
    <row r="15" spans="2:8" ht="27.75" customHeight="1" x14ac:dyDescent="0.2">
      <c r="C15" s="22" t="s">
        <v>122</v>
      </c>
      <c r="D15" s="19">
        <f>$C$4*1000*(HLOOKUP($C$2&amp;D$7&amp;"CH",Strommix!$D$7:$CS$200,67,0))+D12</f>
        <v>30.663907136788112</v>
      </c>
      <c r="E15" s="19">
        <f>$C$4*1000*(HLOOKUP($C$2&amp;E$7&amp;"CH",Strommix!$D$7:$CS$200,67,0))+E12</f>
        <v>25.390664802678593</v>
      </c>
      <c r="F15" s="19">
        <f>$C$4*1000*(HLOOKUP($C$2&amp;F$7&amp;"CH",Strommix!$D$7:$CS$200,67,0))+F12</f>
        <v>26.119936702101768</v>
      </c>
      <c r="G15" s="19">
        <f>$C$4*1000*(HLOOKUP($C$2&amp;G$7&amp;"CH",Strommix!$D$7:$CS$200,67,0))+G12</f>
        <v>27.881129468291487</v>
      </c>
      <c r="H15" s="20" t="s">
        <v>36</v>
      </c>
    </row>
    <row r="16" spans="2:8" ht="27.75" customHeight="1" x14ac:dyDescent="0.2">
      <c r="C16" s="23"/>
      <c r="D16" s="19"/>
      <c r="E16" s="19"/>
      <c r="F16" s="19"/>
      <c r="G16" s="19"/>
      <c r="H16" s="20"/>
    </row>
    <row r="17" spans="3:8" ht="27.75" customHeight="1" x14ac:dyDescent="0.2">
      <c r="C17" s="11" t="s">
        <v>40</v>
      </c>
      <c r="D17" s="12">
        <f>SUM(D19:D21)</f>
        <v>326.59400831868828</v>
      </c>
      <c r="E17" s="12">
        <f>SUM(E19:E21)</f>
        <v>304.95234007072816</v>
      </c>
      <c r="F17" s="12">
        <f>SUM(F19:F21)</f>
        <v>238.51324022914224</v>
      </c>
      <c r="G17" s="12">
        <f>SUM(G19:G21)</f>
        <v>156.9089107839645</v>
      </c>
      <c r="H17" s="13" t="s">
        <v>41</v>
      </c>
    </row>
    <row r="18" spans="3:8" ht="27.75" customHeight="1" x14ac:dyDescent="0.2">
      <c r="C18" s="15" t="s">
        <v>34</v>
      </c>
      <c r="D18" s="16"/>
      <c r="E18" s="16"/>
      <c r="F18" s="16"/>
      <c r="G18" s="16"/>
      <c r="H18" s="17"/>
    </row>
    <row r="19" spans="3:8" ht="27.75" customHeight="1" x14ac:dyDescent="0.2">
      <c r="C19" s="18" t="s">
        <v>35</v>
      </c>
      <c r="D19" s="19">
        <f>$C$4*(HLOOKUP($C$2&amp;D$7&amp;"CH",Strommix!$D$7:$CS$200,91,0)+HLOOKUP($C$2&amp;D$7&amp;"CH",Strommix!$D$7:$CS$200,113,0))-D20</f>
        <v>171.07118714146725</v>
      </c>
      <c r="E19" s="19">
        <f>$C$4*(HLOOKUP($C$2&amp;E$7&amp;"CH",Strommix!$D$7:$CS$200,91,0)+HLOOKUP($C$2&amp;E$7&amp;"CH",Strommix!$D$7:$CS$200,113,0))-E20</f>
        <v>148.37897093566016</v>
      </c>
      <c r="F19" s="19">
        <f>$C$4*(HLOOKUP($C$2&amp;F$7&amp;"CH",Strommix!$D$7:$CS$200,91,0)+HLOOKUP($C$2&amp;F$7&amp;"CH",Strommix!$D$7:$CS$200,113,0))-F20</f>
        <v>106.14676498860075</v>
      </c>
      <c r="G19" s="19">
        <f>$C$4*(HLOOKUP($C$2&amp;G$7&amp;"CH",Strommix!$D$7:$CS$200,91,0)+HLOOKUP($C$2&amp;G$7&amp;"CH",Strommix!$D$7:$CS$200,113,0))-G20</f>
        <v>53.44708963659923</v>
      </c>
      <c r="H19" s="20" t="s">
        <v>41</v>
      </c>
    </row>
    <row r="20" spans="3:8" ht="27.75" customHeight="1" x14ac:dyDescent="0.2">
      <c r="C20" s="18" t="s">
        <v>37</v>
      </c>
      <c r="D20" s="19">
        <f>$C$4*(HLOOKUP($C$2&amp;D$7&amp;"CH",Strommix!$D$7:$CS$200,90,0)+HLOOKUP($C$2&amp;D$7&amp;"CH",Strommix!$D$7:$CS$200,112,0))</f>
        <v>106.2623652373514</v>
      </c>
      <c r="E20" s="19">
        <f>$C$4*(HLOOKUP($C$2&amp;E$7&amp;"CH",Strommix!$D$7:$CS$200,90,0)+HLOOKUP($C$2&amp;E$7&amp;"CH",Strommix!$D$7:$CS$200,112,0))</f>
        <v>109.25007276718151</v>
      </c>
      <c r="F20" s="19">
        <f>$C$4*(HLOOKUP($C$2&amp;F$7&amp;"CH",Strommix!$D$7:$CS$200,90,0)+HLOOKUP($C$2&amp;F$7&amp;"CH",Strommix!$D$7:$CS$200,112,0))</f>
        <v>90.99872266302674</v>
      </c>
      <c r="G20" s="19">
        <f>$C$4*(HLOOKUP($C$2&amp;G$7&amp;"CH",Strommix!$D$7:$CS$200,90,0)+HLOOKUP($C$2&amp;G$7&amp;"CH",Strommix!$D$7:$CS$200,112,0))</f>
        <v>69.563946150739454</v>
      </c>
      <c r="H20" s="20" t="s">
        <v>41</v>
      </c>
    </row>
    <row r="21" spans="3:8" ht="27.75" customHeight="1" x14ac:dyDescent="0.2">
      <c r="C21" s="18" t="s">
        <v>38</v>
      </c>
      <c r="D21" s="19">
        <f>IF($C$3="Mittelspannung",$C$4*HLOOKUP($C$2&amp;D$7&amp;"CH",Strommix!$D$7:$CS$200,114,0),$C$4*HLOOKUP($C$2&amp;D$7&amp;"CH",Strommix!$D$7:$CS$200,115,0))</f>
        <v>49.260455939869644</v>
      </c>
      <c r="E21" s="19">
        <f>IF($C$3="Mittelspannung",$C$4*HLOOKUP($C$2&amp;E$7&amp;"CH",Strommix!$D$7:$CS$200,114,0),$C$4*HLOOKUP($C$2&amp;E$7&amp;"CH",Strommix!$D$7:$CS$200,115,0))</f>
        <v>47.323296367886513</v>
      </c>
      <c r="F21" s="19">
        <f>IF($C$3="Mittelspannung",$C$4*HLOOKUP($C$2&amp;F$7&amp;"CH",Strommix!$D$7:$CS$200,114,0),$C$4*HLOOKUP($C$2&amp;F$7&amp;"CH",Strommix!$D$7:$CS$200,115,0))</f>
        <v>41.36775257751475</v>
      </c>
      <c r="G21" s="19">
        <f>IF($C$3="Mittelspannung",$C$4*HLOOKUP($C$2&amp;G$7&amp;"CH",Strommix!$D$7:$CS$200,114,0),$C$4*HLOOKUP($C$2&amp;G$7&amp;"CH",Strommix!$D$7:$CS$200,115,0))</f>
        <v>33.897874996625816</v>
      </c>
      <c r="H21" s="20" t="s">
        <v>41</v>
      </c>
    </row>
    <row r="22" spans="3:8" ht="27.75" customHeight="1" x14ac:dyDescent="0.2">
      <c r="C22" s="21" t="s">
        <v>39</v>
      </c>
      <c r="D22" s="19"/>
      <c r="E22" s="24"/>
      <c r="F22" s="24"/>
      <c r="G22" s="24"/>
      <c r="H22" s="25"/>
    </row>
    <row r="23" spans="3:8" ht="27.75" customHeight="1" x14ac:dyDescent="0.2">
      <c r="C23" s="22" t="s">
        <v>121</v>
      </c>
      <c r="D23" s="19">
        <f>$C$4*(HLOOKUP($C$2&amp;D$7&amp;"CH",Strommix!$D$7:$CS$200,91,0))</f>
        <v>44.40170891173333</v>
      </c>
      <c r="E23" s="19">
        <f>$C$4*(HLOOKUP($C$2&amp;E$7&amp;"CH",Strommix!$D$7:$CS$200,91,0))</f>
        <v>53.638302374496121</v>
      </c>
      <c r="F23" s="19">
        <f>$C$4*(HLOOKUP($C$2&amp;F$7&amp;"CH",Strommix!$D$7:$CS$200,91,0))</f>
        <v>56.619583554001494</v>
      </c>
      <c r="G23" s="19">
        <f>$C$4*(HLOOKUP($C$2&amp;G$7&amp;"CH",Strommix!$D$7:$CS$200,91,0))</f>
        <v>60.006514328012955</v>
      </c>
      <c r="H23" s="20" t="s">
        <v>41</v>
      </c>
    </row>
    <row r="24" spans="3:8" ht="27.75" customHeight="1" x14ac:dyDescent="0.2">
      <c r="C24" s="22" t="s">
        <v>122</v>
      </c>
      <c r="D24" s="19">
        <f>$C$4*(HLOOKUP($C$2&amp;D$7&amp;"CH",Strommix!$D$7:$CS$200,113,0))+D21</f>
        <v>282.19229940695493</v>
      </c>
      <c r="E24" s="19">
        <f>$C$4*(HLOOKUP($C$2&amp;E$7&amp;"CH",Strommix!$D$7:$CS$200,113,0))+E21</f>
        <v>251.31403769623208</v>
      </c>
      <c r="F24" s="19">
        <f>$C$4*(HLOOKUP($C$2&amp;F$7&amp;"CH",Strommix!$D$7:$CS$200,113,0))+F21</f>
        <v>181.89365667514076</v>
      </c>
      <c r="G24" s="19">
        <f>$C$4*(HLOOKUP($C$2&amp;G$7&amp;"CH",Strommix!$D$7:$CS$200,113,0))+G21</f>
        <v>96.902396455951546</v>
      </c>
      <c r="H24" s="20" t="s">
        <v>41</v>
      </c>
    </row>
    <row r="25" spans="3:8" ht="27.75" customHeight="1" x14ac:dyDescent="0.2">
      <c r="C25" s="14"/>
      <c r="D25" s="26"/>
      <c r="E25" s="26"/>
      <c r="F25" s="26"/>
      <c r="G25" s="26"/>
      <c r="H25" s="27"/>
    </row>
  </sheetData>
  <sheetProtection sheet="1" objects="1" scenarios="1" selectLockedCells="1"/>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&amp;CSeite &amp;P</oddFooter>
  </headerFooter>
  <drawing r:id="rId1"/>
  <extLst>
    <ext xmlns:x14="http://schemas.microsoft.com/office/spreadsheetml/2009/9/main" uri="{CCE6A557-97BC-4b89-ADB6-D9C93CAAB3DF}">
      <x14:dataValidations xmlns:xm="http://schemas.microsoft.com/office/excel/2006/main" count="2">
        <x14:dataValidation type="list" operator="equal" showErrorMessage="1" xr:uid="{00000000-0002-0000-0100-000000000000}">
          <x14:formula1>
            <xm:f>Listen!$B$3:$B$6</xm:f>
          </x14:formula1>
          <x14:formula2>
            <xm:f>0</xm:f>
          </x14:formula2>
          <xm:sqref>C2</xm:sqref>
        </x14:dataValidation>
        <x14:dataValidation type="list" operator="equal" showErrorMessage="1" xr:uid="{00000000-0002-0000-0100-000001000000}">
          <x14:formula1>
            <xm:f>Listen!$B$10:$B$11</xm:f>
          </x14:formula1>
          <x14:formula2>
            <xm:f>0</xm:f>
          </x14:formula2>
          <xm:sqref>C3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39"/>
  <sheetViews>
    <sheetView zoomScaleNormal="100" workbookViewId="0">
      <pane xSplit="3" ySplit="7" topLeftCell="D77" activePane="bottomRight" state="frozen"/>
      <selection activeCell="D125" sqref="D125"/>
      <selection pane="topRight" activeCell="D125" sqref="D125"/>
      <selection pane="bottomLeft" activeCell="D125" sqref="D125"/>
      <selection pane="bottomRight" activeCell="D125" sqref="D125"/>
    </sheetView>
  </sheetViews>
  <sheetFormatPr baseColWidth="10" defaultColWidth="11.5703125" defaultRowHeight="12.75" customHeight="1" x14ac:dyDescent="0.2"/>
  <cols>
    <col min="1" max="1" width="4.140625" customWidth="1"/>
    <col min="2" max="2" width="30.42578125" customWidth="1"/>
    <col min="3" max="3" width="38.140625" customWidth="1"/>
  </cols>
  <sheetData>
    <row r="1" spans="1:99" ht="12.75" customHeight="1" x14ac:dyDescent="0.2">
      <c r="B1" s="28"/>
    </row>
    <row r="3" spans="1:99" ht="12.75" customHeight="1" x14ac:dyDescent="0.2">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row>
    <row r="4" spans="1:99" ht="25.5" customHeight="1" x14ac:dyDescent="0.2">
      <c r="B4" s="28" t="s">
        <v>42</v>
      </c>
      <c r="C4" s="30" t="s">
        <v>43</v>
      </c>
      <c r="D4" s="31" t="s">
        <v>26</v>
      </c>
      <c r="E4" s="31" t="s">
        <v>26</v>
      </c>
      <c r="F4" s="31" t="s">
        <v>26</v>
      </c>
      <c r="G4" s="31" t="s">
        <v>26</v>
      </c>
      <c r="H4" s="31" t="s">
        <v>26</v>
      </c>
      <c r="I4" s="31" t="s">
        <v>26</v>
      </c>
      <c r="J4" s="31" t="s">
        <v>26</v>
      </c>
      <c r="K4" s="31" t="s">
        <v>26</v>
      </c>
      <c r="L4" s="31" t="s">
        <v>26</v>
      </c>
      <c r="M4" s="31" t="s">
        <v>26</v>
      </c>
      <c r="N4" s="31" t="s">
        <v>26</v>
      </c>
      <c r="O4" s="31" t="s">
        <v>26</v>
      </c>
      <c r="P4" s="31" t="s">
        <v>26</v>
      </c>
      <c r="Q4" s="31" t="s">
        <v>26</v>
      </c>
      <c r="R4" s="31" t="s">
        <v>26</v>
      </c>
      <c r="S4" s="31" t="s">
        <v>26</v>
      </c>
      <c r="T4" s="31" t="s">
        <v>26</v>
      </c>
      <c r="U4" s="31" t="s">
        <v>26</v>
      </c>
      <c r="V4" s="31" t="s">
        <v>26</v>
      </c>
      <c r="W4" s="31" t="s">
        <v>26</v>
      </c>
      <c r="X4" s="31" t="s">
        <v>26</v>
      </c>
      <c r="Y4" s="31" t="s">
        <v>26</v>
      </c>
      <c r="Z4" s="31" t="s">
        <v>26</v>
      </c>
      <c r="AA4" s="31" t="s">
        <v>26</v>
      </c>
      <c r="AB4" s="32" t="s">
        <v>44</v>
      </c>
      <c r="AC4" s="32" t="s">
        <v>44</v>
      </c>
      <c r="AD4" s="32" t="s">
        <v>44</v>
      </c>
      <c r="AE4" s="32" t="s">
        <v>44</v>
      </c>
      <c r="AF4" s="32" t="s">
        <v>44</v>
      </c>
      <c r="AG4" s="32" t="s">
        <v>44</v>
      </c>
      <c r="AH4" s="32" t="s">
        <v>44</v>
      </c>
      <c r="AI4" s="32" t="s">
        <v>44</v>
      </c>
      <c r="AJ4" s="32" t="s">
        <v>44</v>
      </c>
      <c r="AK4" s="32" t="s">
        <v>44</v>
      </c>
      <c r="AL4" s="32" t="s">
        <v>44</v>
      </c>
      <c r="AM4" s="32" t="s">
        <v>44</v>
      </c>
      <c r="AN4" s="32" t="s">
        <v>44</v>
      </c>
      <c r="AO4" s="32" t="s">
        <v>44</v>
      </c>
      <c r="AP4" s="32" t="s">
        <v>44</v>
      </c>
      <c r="AQ4" s="32" t="s">
        <v>44</v>
      </c>
      <c r="AR4" s="32" t="s">
        <v>44</v>
      </c>
      <c r="AS4" s="32" t="s">
        <v>44</v>
      </c>
      <c r="AT4" s="32" t="s">
        <v>44</v>
      </c>
      <c r="AU4" s="32" t="s">
        <v>44</v>
      </c>
      <c r="AV4" s="32" t="s">
        <v>44</v>
      </c>
      <c r="AW4" s="32" t="s">
        <v>44</v>
      </c>
      <c r="AX4" s="32" t="s">
        <v>44</v>
      </c>
      <c r="AY4" s="32" t="s">
        <v>44</v>
      </c>
      <c r="AZ4" s="33" t="s">
        <v>45</v>
      </c>
      <c r="BA4" s="33" t="s">
        <v>45</v>
      </c>
      <c r="BB4" s="33" t="s">
        <v>45</v>
      </c>
      <c r="BC4" s="33" t="s">
        <v>45</v>
      </c>
      <c r="BD4" s="33" t="s">
        <v>45</v>
      </c>
      <c r="BE4" s="33" t="s">
        <v>45</v>
      </c>
      <c r="BF4" s="33" t="s">
        <v>45</v>
      </c>
      <c r="BG4" s="33" t="s">
        <v>45</v>
      </c>
      <c r="BH4" s="33" t="s">
        <v>45</v>
      </c>
      <c r="BI4" s="33" t="s">
        <v>45</v>
      </c>
      <c r="BJ4" s="33" t="s">
        <v>45</v>
      </c>
      <c r="BK4" s="33" t="s">
        <v>45</v>
      </c>
      <c r="BL4" s="33" t="s">
        <v>45</v>
      </c>
      <c r="BM4" s="33" t="s">
        <v>45</v>
      </c>
      <c r="BN4" s="33" t="s">
        <v>45</v>
      </c>
      <c r="BO4" s="33" t="s">
        <v>45</v>
      </c>
      <c r="BP4" s="33" t="s">
        <v>45</v>
      </c>
      <c r="BQ4" s="33" t="s">
        <v>45</v>
      </c>
      <c r="BR4" s="33" t="s">
        <v>45</v>
      </c>
      <c r="BS4" s="33" t="s">
        <v>45</v>
      </c>
      <c r="BT4" s="33" t="s">
        <v>45</v>
      </c>
      <c r="BU4" s="33" t="s">
        <v>45</v>
      </c>
      <c r="BV4" s="33" t="s">
        <v>45</v>
      </c>
      <c r="BW4" s="33" t="s">
        <v>45</v>
      </c>
      <c r="BX4" s="34" t="s">
        <v>46</v>
      </c>
      <c r="BY4" s="34" t="s">
        <v>46</v>
      </c>
      <c r="BZ4" s="34" t="s">
        <v>46</v>
      </c>
      <c r="CA4" s="34" t="s">
        <v>46</v>
      </c>
      <c r="CB4" s="34" t="s">
        <v>46</v>
      </c>
      <c r="CC4" s="34" t="s">
        <v>46</v>
      </c>
      <c r="CD4" s="34" t="s">
        <v>46</v>
      </c>
      <c r="CE4" s="34" t="s">
        <v>46</v>
      </c>
      <c r="CF4" s="34" t="s">
        <v>46</v>
      </c>
      <c r="CG4" s="34" t="s">
        <v>46</v>
      </c>
      <c r="CH4" s="34" t="s">
        <v>46</v>
      </c>
      <c r="CI4" s="34" t="s">
        <v>46</v>
      </c>
      <c r="CJ4" s="34" t="s">
        <v>46</v>
      </c>
      <c r="CK4" s="34" t="s">
        <v>46</v>
      </c>
      <c r="CL4" s="34" t="s">
        <v>46</v>
      </c>
      <c r="CM4" s="34" t="s">
        <v>46</v>
      </c>
      <c r="CN4" s="34" t="s">
        <v>46</v>
      </c>
      <c r="CO4" s="34" t="s">
        <v>46</v>
      </c>
      <c r="CP4" s="34" t="s">
        <v>46</v>
      </c>
      <c r="CQ4" s="34" t="s">
        <v>46</v>
      </c>
      <c r="CR4" s="34" t="s">
        <v>46</v>
      </c>
      <c r="CS4" s="34" t="s">
        <v>46</v>
      </c>
      <c r="CT4" s="34" t="s">
        <v>46</v>
      </c>
      <c r="CU4" s="34" t="s">
        <v>46</v>
      </c>
    </row>
    <row r="5" spans="1:99" ht="12.75" customHeight="1" x14ac:dyDescent="0.2">
      <c r="C5" s="30" t="s">
        <v>47</v>
      </c>
      <c r="D5" s="25">
        <v>2030</v>
      </c>
      <c r="E5" s="25">
        <v>2030</v>
      </c>
      <c r="F5" s="25">
        <v>2030</v>
      </c>
      <c r="G5" s="25">
        <v>2030</v>
      </c>
      <c r="H5" s="25">
        <v>2030</v>
      </c>
      <c r="I5" s="25">
        <v>2030</v>
      </c>
      <c r="J5" s="25">
        <v>2035</v>
      </c>
      <c r="K5" s="25">
        <v>2035</v>
      </c>
      <c r="L5" s="25">
        <v>2035</v>
      </c>
      <c r="M5" s="25">
        <v>2035</v>
      </c>
      <c r="N5" s="25">
        <v>2035</v>
      </c>
      <c r="O5" s="25">
        <v>2035</v>
      </c>
      <c r="P5" s="25">
        <v>2040</v>
      </c>
      <c r="Q5" s="25">
        <v>2040</v>
      </c>
      <c r="R5" s="25">
        <v>2040</v>
      </c>
      <c r="S5" s="25">
        <v>2040</v>
      </c>
      <c r="T5" s="25">
        <v>2040</v>
      </c>
      <c r="U5" s="25">
        <v>2040</v>
      </c>
      <c r="V5" s="25">
        <v>2050</v>
      </c>
      <c r="W5" s="25">
        <v>2050</v>
      </c>
      <c r="X5" s="25">
        <v>2050</v>
      </c>
      <c r="Y5" s="25">
        <v>2050</v>
      </c>
      <c r="Z5" s="25">
        <v>2050</v>
      </c>
      <c r="AA5" s="25">
        <v>2050</v>
      </c>
      <c r="AB5" s="25">
        <v>2030</v>
      </c>
      <c r="AC5" s="25">
        <v>2030</v>
      </c>
      <c r="AD5" s="25">
        <v>2030</v>
      </c>
      <c r="AE5" s="25">
        <v>2030</v>
      </c>
      <c r="AF5" s="25">
        <v>2030</v>
      </c>
      <c r="AG5" s="25">
        <v>2030</v>
      </c>
      <c r="AH5" s="25">
        <v>2035</v>
      </c>
      <c r="AI5" s="25">
        <v>2035</v>
      </c>
      <c r="AJ5" s="25">
        <v>2035</v>
      </c>
      <c r="AK5" s="25">
        <v>2035</v>
      </c>
      <c r="AL5" s="25">
        <v>2035</v>
      </c>
      <c r="AM5" s="25">
        <v>2035</v>
      </c>
      <c r="AN5" s="25">
        <v>2040</v>
      </c>
      <c r="AO5" s="25">
        <v>2040</v>
      </c>
      <c r="AP5" s="25">
        <v>2040</v>
      </c>
      <c r="AQ5" s="25">
        <v>2040</v>
      </c>
      <c r="AR5" s="25">
        <v>2040</v>
      </c>
      <c r="AS5" s="25">
        <v>2040</v>
      </c>
      <c r="AT5" s="25">
        <v>2050</v>
      </c>
      <c r="AU5" s="25">
        <v>2050</v>
      </c>
      <c r="AV5" s="25">
        <v>2050</v>
      </c>
      <c r="AW5" s="25">
        <v>2050</v>
      </c>
      <c r="AX5" s="25">
        <v>2050</v>
      </c>
      <c r="AY5" s="25">
        <v>2050</v>
      </c>
      <c r="AZ5" s="25">
        <v>2030</v>
      </c>
      <c r="BA5" s="25">
        <v>2030</v>
      </c>
      <c r="BB5" s="25">
        <v>2030</v>
      </c>
      <c r="BC5" s="25">
        <v>2030</v>
      </c>
      <c r="BD5" s="25">
        <v>2030</v>
      </c>
      <c r="BE5" s="25">
        <v>2030</v>
      </c>
      <c r="BF5" s="25">
        <v>2035</v>
      </c>
      <c r="BG5" s="25">
        <v>2035</v>
      </c>
      <c r="BH5" s="25">
        <v>2035</v>
      </c>
      <c r="BI5" s="25">
        <v>2035</v>
      </c>
      <c r="BJ5" s="25">
        <v>2035</v>
      </c>
      <c r="BK5" s="25">
        <v>2035</v>
      </c>
      <c r="BL5" s="25">
        <v>2040</v>
      </c>
      <c r="BM5" s="25">
        <v>2040</v>
      </c>
      <c r="BN5" s="25">
        <v>2040</v>
      </c>
      <c r="BO5" s="25">
        <v>2040</v>
      </c>
      <c r="BP5" s="25">
        <v>2040</v>
      </c>
      <c r="BQ5" s="25">
        <v>2040</v>
      </c>
      <c r="BR5" s="25">
        <v>2050</v>
      </c>
      <c r="BS5" s="25">
        <v>2050</v>
      </c>
      <c r="BT5" s="25">
        <v>2050</v>
      </c>
      <c r="BU5" s="25">
        <v>2050</v>
      </c>
      <c r="BV5" s="25">
        <v>2050</v>
      </c>
      <c r="BW5" s="25">
        <v>2050</v>
      </c>
      <c r="BX5" s="25">
        <v>2030</v>
      </c>
      <c r="BY5" s="25">
        <v>2030</v>
      </c>
      <c r="BZ5" s="25">
        <v>2030</v>
      </c>
      <c r="CA5" s="25">
        <v>2030</v>
      </c>
      <c r="CB5" s="25">
        <v>2030</v>
      </c>
      <c r="CC5" s="25">
        <v>2030</v>
      </c>
      <c r="CD5" s="25">
        <v>2035</v>
      </c>
      <c r="CE5" s="25">
        <v>2035</v>
      </c>
      <c r="CF5" s="25">
        <v>2035</v>
      </c>
      <c r="CG5" s="25">
        <v>2035</v>
      </c>
      <c r="CH5" s="25">
        <v>2035</v>
      </c>
      <c r="CI5" s="25">
        <v>2035</v>
      </c>
      <c r="CJ5" s="25">
        <v>2040</v>
      </c>
      <c r="CK5" s="25">
        <v>2040</v>
      </c>
      <c r="CL5" s="25">
        <v>2040</v>
      </c>
      <c r="CM5" s="25">
        <v>2040</v>
      </c>
      <c r="CN5" s="25">
        <v>2040</v>
      </c>
      <c r="CO5" s="25">
        <v>2040</v>
      </c>
      <c r="CP5" s="25">
        <v>2050</v>
      </c>
      <c r="CQ5" s="25">
        <v>2050</v>
      </c>
      <c r="CR5" s="25">
        <v>2050</v>
      </c>
      <c r="CS5" s="25">
        <v>2050</v>
      </c>
      <c r="CT5" s="25">
        <v>2050</v>
      </c>
      <c r="CU5" s="25">
        <v>2050</v>
      </c>
    </row>
    <row r="6" spans="1:99" ht="12.75" customHeight="1" x14ac:dyDescent="0.2">
      <c r="C6" s="30" t="s">
        <v>48</v>
      </c>
      <c r="D6" s="25" t="s">
        <v>49</v>
      </c>
      <c r="E6" s="25" t="s">
        <v>50</v>
      </c>
      <c r="F6" s="25" t="s">
        <v>51</v>
      </c>
      <c r="G6" s="25" t="s">
        <v>52</v>
      </c>
      <c r="H6" s="25" t="s">
        <v>53</v>
      </c>
      <c r="I6" s="25" t="s">
        <v>54</v>
      </c>
      <c r="J6" s="25" t="s">
        <v>49</v>
      </c>
      <c r="K6" s="25" t="s">
        <v>50</v>
      </c>
      <c r="L6" s="25" t="s">
        <v>51</v>
      </c>
      <c r="M6" s="25" t="s">
        <v>52</v>
      </c>
      <c r="N6" s="25" t="s">
        <v>53</v>
      </c>
      <c r="O6" s="25" t="s">
        <v>54</v>
      </c>
      <c r="P6" s="25" t="s">
        <v>49</v>
      </c>
      <c r="Q6" s="25" t="s">
        <v>50</v>
      </c>
      <c r="R6" s="25" t="s">
        <v>51</v>
      </c>
      <c r="S6" s="25" t="s">
        <v>52</v>
      </c>
      <c r="T6" s="25" t="s">
        <v>53</v>
      </c>
      <c r="U6" s="25" t="s">
        <v>54</v>
      </c>
      <c r="V6" s="25" t="s">
        <v>49</v>
      </c>
      <c r="W6" s="25" t="s">
        <v>50</v>
      </c>
      <c r="X6" s="25" t="s">
        <v>51</v>
      </c>
      <c r="Y6" s="25" t="s">
        <v>52</v>
      </c>
      <c r="Z6" s="25" t="s">
        <v>53</v>
      </c>
      <c r="AA6" s="25" t="s">
        <v>54</v>
      </c>
      <c r="AB6" s="25" t="s">
        <v>49</v>
      </c>
      <c r="AC6" s="25" t="s">
        <v>50</v>
      </c>
      <c r="AD6" s="25" t="s">
        <v>51</v>
      </c>
      <c r="AE6" s="25" t="s">
        <v>52</v>
      </c>
      <c r="AF6" s="25" t="s">
        <v>53</v>
      </c>
      <c r="AG6" s="25" t="s">
        <v>54</v>
      </c>
      <c r="AH6" s="25" t="s">
        <v>49</v>
      </c>
      <c r="AI6" s="25" t="s">
        <v>50</v>
      </c>
      <c r="AJ6" s="25" t="s">
        <v>51</v>
      </c>
      <c r="AK6" s="25" t="s">
        <v>52</v>
      </c>
      <c r="AL6" s="25" t="s">
        <v>53</v>
      </c>
      <c r="AM6" s="25" t="s">
        <v>54</v>
      </c>
      <c r="AN6" s="25" t="s">
        <v>49</v>
      </c>
      <c r="AO6" s="25" t="s">
        <v>50</v>
      </c>
      <c r="AP6" s="25" t="s">
        <v>51</v>
      </c>
      <c r="AQ6" s="25" t="s">
        <v>52</v>
      </c>
      <c r="AR6" s="25" t="s">
        <v>53</v>
      </c>
      <c r="AS6" s="25" t="s">
        <v>54</v>
      </c>
      <c r="AT6" s="25" t="s">
        <v>49</v>
      </c>
      <c r="AU6" s="25" t="s">
        <v>50</v>
      </c>
      <c r="AV6" s="25" t="s">
        <v>51</v>
      </c>
      <c r="AW6" s="25" t="s">
        <v>52</v>
      </c>
      <c r="AX6" s="25" t="s">
        <v>53</v>
      </c>
      <c r="AY6" s="25" t="s">
        <v>54</v>
      </c>
      <c r="AZ6" s="25" t="s">
        <v>49</v>
      </c>
      <c r="BA6" s="25" t="s">
        <v>50</v>
      </c>
      <c r="BB6" s="25" t="s">
        <v>51</v>
      </c>
      <c r="BC6" s="25" t="s">
        <v>52</v>
      </c>
      <c r="BD6" s="25" t="s">
        <v>53</v>
      </c>
      <c r="BE6" s="25" t="s">
        <v>54</v>
      </c>
      <c r="BF6" s="25" t="s">
        <v>49</v>
      </c>
      <c r="BG6" s="25" t="s">
        <v>50</v>
      </c>
      <c r="BH6" s="25" t="s">
        <v>51</v>
      </c>
      <c r="BI6" s="25" t="s">
        <v>52</v>
      </c>
      <c r="BJ6" s="25" t="s">
        <v>53</v>
      </c>
      <c r="BK6" s="25" t="s">
        <v>54</v>
      </c>
      <c r="BL6" s="25" t="s">
        <v>49</v>
      </c>
      <c r="BM6" s="25" t="s">
        <v>50</v>
      </c>
      <c r="BN6" s="25" t="s">
        <v>51</v>
      </c>
      <c r="BO6" s="25" t="s">
        <v>52</v>
      </c>
      <c r="BP6" s="25" t="s">
        <v>53</v>
      </c>
      <c r="BQ6" s="25" t="s">
        <v>54</v>
      </c>
      <c r="BR6" s="25" t="s">
        <v>49</v>
      </c>
      <c r="BS6" s="25" t="s">
        <v>50</v>
      </c>
      <c r="BT6" s="25" t="s">
        <v>51</v>
      </c>
      <c r="BU6" s="25" t="s">
        <v>52</v>
      </c>
      <c r="BV6" s="25" t="s">
        <v>53</v>
      </c>
      <c r="BW6" s="25" t="s">
        <v>54</v>
      </c>
      <c r="BX6" s="25" t="s">
        <v>49</v>
      </c>
      <c r="BY6" s="25" t="s">
        <v>50</v>
      </c>
      <c r="BZ6" s="25" t="s">
        <v>51</v>
      </c>
      <c r="CA6" s="25" t="s">
        <v>52</v>
      </c>
      <c r="CB6" s="25" t="s">
        <v>53</v>
      </c>
      <c r="CC6" s="25" t="s">
        <v>54</v>
      </c>
      <c r="CD6" s="25" t="s">
        <v>49</v>
      </c>
      <c r="CE6" s="25" t="s">
        <v>50</v>
      </c>
      <c r="CF6" s="25" t="s">
        <v>51</v>
      </c>
      <c r="CG6" s="25" t="s">
        <v>52</v>
      </c>
      <c r="CH6" s="25" t="s">
        <v>53</v>
      </c>
      <c r="CI6" s="25" t="s">
        <v>54</v>
      </c>
      <c r="CJ6" s="25" t="s">
        <v>49</v>
      </c>
      <c r="CK6" s="25" t="s">
        <v>50</v>
      </c>
      <c r="CL6" s="25" t="s">
        <v>51</v>
      </c>
      <c r="CM6" s="25" t="s">
        <v>52</v>
      </c>
      <c r="CN6" s="25" t="s">
        <v>53</v>
      </c>
      <c r="CO6" s="25" t="s">
        <v>54</v>
      </c>
      <c r="CP6" s="25" t="s">
        <v>49</v>
      </c>
      <c r="CQ6" s="25" t="s">
        <v>50</v>
      </c>
      <c r="CR6" s="25" t="s">
        <v>51</v>
      </c>
      <c r="CS6" s="25" t="s">
        <v>52</v>
      </c>
      <c r="CT6" s="25" t="s">
        <v>53</v>
      </c>
      <c r="CU6" s="25" t="s">
        <v>54</v>
      </c>
    </row>
    <row r="7" spans="1:99" ht="45" customHeight="1" x14ac:dyDescent="0.2">
      <c r="A7" s="29">
        <v>1</v>
      </c>
      <c r="C7" s="30" t="s">
        <v>55</v>
      </c>
      <c r="D7" s="35" t="str">
        <f t="shared" ref="D7:AI7" si="0">D4&amp;D5&amp;D6</f>
        <v>Weiter wie bisher (WWB)2030CH</v>
      </c>
      <c r="E7" s="35" t="str">
        <f t="shared" si="0"/>
        <v>Weiter wie bisher (WWB)2030AT</v>
      </c>
      <c r="F7" s="35" t="str">
        <f t="shared" si="0"/>
        <v>Weiter wie bisher (WWB)2030DE</v>
      </c>
      <c r="G7" s="35" t="str">
        <f t="shared" si="0"/>
        <v>Weiter wie bisher (WWB)2030FR</v>
      </c>
      <c r="H7" s="35" t="str">
        <f t="shared" si="0"/>
        <v>Weiter wie bisher (WWB)2030IT</v>
      </c>
      <c r="I7" s="35" t="str">
        <f t="shared" si="0"/>
        <v>Weiter wie bisher (WWB)2030EU</v>
      </c>
      <c r="J7" s="35" t="str">
        <f t="shared" si="0"/>
        <v>Weiter wie bisher (WWB)2035CH</v>
      </c>
      <c r="K7" s="35" t="str">
        <f t="shared" si="0"/>
        <v>Weiter wie bisher (WWB)2035AT</v>
      </c>
      <c r="L7" s="35" t="str">
        <f t="shared" si="0"/>
        <v>Weiter wie bisher (WWB)2035DE</v>
      </c>
      <c r="M7" s="35" t="str">
        <f t="shared" si="0"/>
        <v>Weiter wie bisher (WWB)2035FR</v>
      </c>
      <c r="N7" s="35" t="str">
        <f t="shared" si="0"/>
        <v>Weiter wie bisher (WWB)2035IT</v>
      </c>
      <c r="O7" s="35" t="str">
        <f t="shared" si="0"/>
        <v>Weiter wie bisher (WWB)2035EU</v>
      </c>
      <c r="P7" s="35" t="str">
        <f t="shared" si="0"/>
        <v>Weiter wie bisher (WWB)2040CH</v>
      </c>
      <c r="Q7" s="35" t="str">
        <f t="shared" si="0"/>
        <v>Weiter wie bisher (WWB)2040AT</v>
      </c>
      <c r="R7" s="35" t="str">
        <f t="shared" si="0"/>
        <v>Weiter wie bisher (WWB)2040DE</v>
      </c>
      <c r="S7" s="35" t="str">
        <f t="shared" si="0"/>
        <v>Weiter wie bisher (WWB)2040FR</v>
      </c>
      <c r="T7" s="35" t="str">
        <f t="shared" si="0"/>
        <v>Weiter wie bisher (WWB)2040IT</v>
      </c>
      <c r="U7" s="35" t="str">
        <f t="shared" si="0"/>
        <v>Weiter wie bisher (WWB)2040EU</v>
      </c>
      <c r="V7" s="35" t="str">
        <f t="shared" si="0"/>
        <v>Weiter wie bisher (WWB)2050CH</v>
      </c>
      <c r="W7" s="35" t="str">
        <f t="shared" si="0"/>
        <v>Weiter wie bisher (WWB)2050AT</v>
      </c>
      <c r="X7" s="35" t="str">
        <f t="shared" si="0"/>
        <v>Weiter wie bisher (WWB)2050DE</v>
      </c>
      <c r="Y7" s="35" t="str">
        <f t="shared" si="0"/>
        <v>Weiter wie bisher (WWB)2050FR</v>
      </c>
      <c r="Z7" s="35" t="str">
        <f t="shared" si="0"/>
        <v>Weiter wie bisher (WWB)2050IT</v>
      </c>
      <c r="AA7" s="35" t="str">
        <f t="shared" si="0"/>
        <v>Weiter wie bisher (WWB)2050EU</v>
      </c>
      <c r="AB7" s="35" t="str">
        <f t="shared" si="0"/>
        <v>Basisvariante (ZERO Basis)2030CH</v>
      </c>
      <c r="AC7" s="35" t="str">
        <f t="shared" si="0"/>
        <v>Basisvariante (ZERO Basis)2030AT</v>
      </c>
      <c r="AD7" s="35" t="str">
        <f t="shared" si="0"/>
        <v>Basisvariante (ZERO Basis)2030DE</v>
      </c>
      <c r="AE7" s="35" t="str">
        <f t="shared" si="0"/>
        <v>Basisvariante (ZERO Basis)2030FR</v>
      </c>
      <c r="AF7" s="35" t="str">
        <f t="shared" si="0"/>
        <v>Basisvariante (ZERO Basis)2030IT</v>
      </c>
      <c r="AG7" s="35" t="str">
        <f t="shared" si="0"/>
        <v>Basisvariante (ZERO Basis)2030EU</v>
      </c>
      <c r="AH7" s="35" t="str">
        <f t="shared" si="0"/>
        <v>Basisvariante (ZERO Basis)2035CH</v>
      </c>
      <c r="AI7" s="35" t="str">
        <f t="shared" si="0"/>
        <v>Basisvariante (ZERO Basis)2035AT</v>
      </c>
      <c r="AJ7" s="35" t="str">
        <f t="shared" ref="AJ7:BO7" si="1">AJ4&amp;AJ5&amp;AJ6</f>
        <v>Basisvariante (ZERO Basis)2035DE</v>
      </c>
      <c r="AK7" s="35" t="str">
        <f t="shared" si="1"/>
        <v>Basisvariante (ZERO Basis)2035FR</v>
      </c>
      <c r="AL7" s="35" t="str">
        <f t="shared" si="1"/>
        <v>Basisvariante (ZERO Basis)2035IT</v>
      </c>
      <c r="AM7" s="35" t="str">
        <f t="shared" si="1"/>
        <v>Basisvariante (ZERO Basis)2035EU</v>
      </c>
      <c r="AN7" s="35" t="str">
        <f t="shared" si="1"/>
        <v>Basisvariante (ZERO Basis)2040CH</v>
      </c>
      <c r="AO7" s="35" t="str">
        <f t="shared" si="1"/>
        <v>Basisvariante (ZERO Basis)2040AT</v>
      </c>
      <c r="AP7" s="35" t="str">
        <f t="shared" si="1"/>
        <v>Basisvariante (ZERO Basis)2040DE</v>
      </c>
      <c r="AQ7" s="35" t="str">
        <f t="shared" si="1"/>
        <v>Basisvariante (ZERO Basis)2040FR</v>
      </c>
      <c r="AR7" s="35" t="str">
        <f t="shared" si="1"/>
        <v>Basisvariante (ZERO Basis)2040IT</v>
      </c>
      <c r="AS7" s="35" t="str">
        <f t="shared" si="1"/>
        <v>Basisvariante (ZERO Basis)2040EU</v>
      </c>
      <c r="AT7" s="35" t="str">
        <f t="shared" si="1"/>
        <v>Basisvariante (ZERO Basis)2050CH</v>
      </c>
      <c r="AU7" s="35" t="str">
        <f t="shared" si="1"/>
        <v>Basisvariante (ZERO Basis)2050AT</v>
      </c>
      <c r="AV7" s="35" t="str">
        <f t="shared" si="1"/>
        <v>Basisvariante (ZERO Basis)2050DE</v>
      </c>
      <c r="AW7" s="35" t="str">
        <f t="shared" si="1"/>
        <v>Basisvariante (ZERO Basis)2050FR</v>
      </c>
      <c r="AX7" s="35" t="str">
        <f t="shared" si="1"/>
        <v>Basisvariante (ZERO Basis)2050IT</v>
      </c>
      <c r="AY7" s="35" t="str">
        <f t="shared" si="1"/>
        <v>Basisvariante (ZERO Basis)2050EU</v>
      </c>
      <c r="AZ7" s="35" t="str">
        <f t="shared" si="1"/>
        <v>Variante A (ZERO A)2030CH</v>
      </c>
      <c r="BA7" s="35" t="str">
        <f t="shared" si="1"/>
        <v>Variante A (ZERO A)2030AT</v>
      </c>
      <c r="BB7" s="35" t="str">
        <f t="shared" si="1"/>
        <v>Variante A (ZERO A)2030DE</v>
      </c>
      <c r="BC7" s="35" t="str">
        <f t="shared" si="1"/>
        <v>Variante A (ZERO A)2030FR</v>
      </c>
      <c r="BD7" s="35" t="str">
        <f t="shared" si="1"/>
        <v>Variante A (ZERO A)2030IT</v>
      </c>
      <c r="BE7" s="35" t="str">
        <f t="shared" si="1"/>
        <v>Variante A (ZERO A)2030EU</v>
      </c>
      <c r="BF7" s="35" t="str">
        <f t="shared" si="1"/>
        <v>Variante A (ZERO A)2035CH</v>
      </c>
      <c r="BG7" s="35" t="str">
        <f t="shared" si="1"/>
        <v>Variante A (ZERO A)2035AT</v>
      </c>
      <c r="BH7" s="35" t="str">
        <f t="shared" si="1"/>
        <v>Variante A (ZERO A)2035DE</v>
      </c>
      <c r="BI7" s="35" t="str">
        <f t="shared" si="1"/>
        <v>Variante A (ZERO A)2035FR</v>
      </c>
      <c r="BJ7" s="35" t="str">
        <f t="shared" si="1"/>
        <v>Variante A (ZERO A)2035IT</v>
      </c>
      <c r="BK7" s="35" t="str">
        <f t="shared" si="1"/>
        <v>Variante A (ZERO A)2035EU</v>
      </c>
      <c r="BL7" s="35" t="str">
        <f t="shared" si="1"/>
        <v>Variante A (ZERO A)2040CH</v>
      </c>
      <c r="BM7" s="35" t="str">
        <f t="shared" si="1"/>
        <v>Variante A (ZERO A)2040AT</v>
      </c>
      <c r="BN7" s="35" t="str">
        <f t="shared" si="1"/>
        <v>Variante A (ZERO A)2040DE</v>
      </c>
      <c r="BO7" s="35" t="str">
        <f t="shared" si="1"/>
        <v>Variante A (ZERO A)2040FR</v>
      </c>
      <c r="BP7" s="35" t="str">
        <f t="shared" ref="BP7:CU7" si="2">BP4&amp;BP5&amp;BP6</f>
        <v>Variante A (ZERO A)2040IT</v>
      </c>
      <c r="BQ7" s="35" t="str">
        <f t="shared" si="2"/>
        <v>Variante A (ZERO A)2040EU</v>
      </c>
      <c r="BR7" s="35" t="str">
        <f t="shared" si="2"/>
        <v>Variante A (ZERO A)2050CH</v>
      </c>
      <c r="BS7" s="35" t="str">
        <f t="shared" si="2"/>
        <v>Variante A (ZERO A)2050AT</v>
      </c>
      <c r="BT7" s="35" t="str">
        <f t="shared" si="2"/>
        <v>Variante A (ZERO A)2050DE</v>
      </c>
      <c r="BU7" s="35" t="str">
        <f t="shared" si="2"/>
        <v>Variante A (ZERO A)2050FR</v>
      </c>
      <c r="BV7" s="35" t="str">
        <f t="shared" si="2"/>
        <v>Variante A (ZERO A)2050IT</v>
      </c>
      <c r="BW7" s="35" t="str">
        <f t="shared" si="2"/>
        <v>Variante A (ZERO A)2050EU</v>
      </c>
      <c r="BX7" s="35" t="str">
        <f t="shared" si="2"/>
        <v>Variante C (ZERO C)2030CH</v>
      </c>
      <c r="BY7" s="35" t="str">
        <f t="shared" si="2"/>
        <v>Variante C (ZERO C)2030AT</v>
      </c>
      <c r="BZ7" s="35" t="str">
        <f t="shared" si="2"/>
        <v>Variante C (ZERO C)2030DE</v>
      </c>
      <c r="CA7" s="35" t="str">
        <f t="shared" si="2"/>
        <v>Variante C (ZERO C)2030FR</v>
      </c>
      <c r="CB7" s="35" t="str">
        <f t="shared" si="2"/>
        <v>Variante C (ZERO C)2030IT</v>
      </c>
      <c r="CC7" s="35" t="str">
        <f t="shared" si="2"/>
        <v>Variante C (ZERO C)2030EU</v>
      </c>
      <c r="CD7" s="35" t="str">
        <f t="shared" si="2"/>
        <v>Variante C (ZERO C)2035CH</v>
      </c>
      <c r="CE7" s="35" t="str">
        <f t="shared" si="2"/>
        <v>Variante C (ZERO C)2035AT</v>
      </c>
      <c r="CF7" s="35" t="str">
        <f t="shared" si="2"/>
        <v>Variante C (ZERO C)2035DE</v>
      </c>
      <c r="CG7" s="35" t="str">
        <f t="shared" si="2"/>
        <v>Variante C (ZERO C)2035FR</v>
      </c>
      <c r="CH7" s="35" t="str">
        <f t="shared" si="2"/>
        <v>Variante C (ZERO C)2035IT</v>
      </c>
      <c r="CI7" s="35" t="str">
        <f t="shared" si="2"/>
        <v>Variante C (ZERO C)2035EU</v>
      </c>
      <c r="CJ7" s="35" t="str">
        <f t="shared" si="2"/>
        <v>Variante C (ZERO C)2040CH</v>
      </c>
      <c r="CK7" s="35" t="str">
        <f t="shared" si="2"/>
        <v>Variante C (ZERO C)2040AT</v>
      </c>
      <c r="CL7" s="35" t="str">
        <f t="shared" si="2"/>
        <v>Variante C (ZERO C)2040DE</v>
      </c>
      <c r="CM7" s="35" t="str">
        <f t="shared" si="2"/>
        <v>Variante C (ZERO C)2040FR</v>
      </c>
      <c r="CN7" s="35" t="str">
        <f t="shared" si="2"/>
        <v>Variante C (ZERO C)2040IT</v>
      </c>
      <c r="CO7" s="35" t="str">
        <f t="shared" si="2"/>
        <v>Variante C (ZERO C)2040EU</v>
      </c>
      <c r="CP7" s="35" t="str">
        <f t="shared" si="2"/>
        <v>Variante C (ZERO C)2050CH</v>
      </c>
      <c r="CQ7" s="35" t="str">
        <f t="shared" si="2"/>
        <v>Variante C (ZERO C)2050AT</v>
      </c>
      <c r="CR7" s="35" t="str">
        <f t="shared" si="2"/>
        <v>Variante C (ZERO C)2050DE</v>
      </c>
      <c r="CS7" s="35" t="str">
        <f t="shared" si="2"/>
        <v>Variante C (ZERO C)2050FR</v>
      </c>
      <c r="CT7" s="35" t="str">
        <f t="shared" si="2"/>
        <v>Variante C (ZERO C)2050IT</v>
      </c>
      <c r="CU7" s="35" t="str">
        <f t="shared" si="2"/>
        <v>Variante C (ZERO C)2050EU</v>
      </c>
    </row>
    <row r="8" spans="1:99" ht="12.75" customHeight="1" x14ac:dyDescent="0.2">
      <c r="A8" s="29">
        <v>2</v>
      </c>
      <c r="B8" s="36" t="s">
        <v>56</v>
      </c>
      <c r="C8" s="36" t="s">
        <v>57</v>
      </c>
      <c r="D8" s="37">
        <v>4.3418341730858002E-3</v>
      </c>
      <c r="E8" s="37">
        <v>0</v>
      </c>
      <c r="F8" s="37">
        <v>0</v>
      </c>
      <c r="G8" s="37">
        <v>0</v>
      </c>
      <c r="H8" s="37">
        <v>0</v>
      </c>
      <c r="I8" s="37">
        <v>0</v>
      </c>
      <c r="J8" s="37">
        <v>4.7506384528135303E-3</v>
      </c>
      <c r="K8" s="37">
        <v>0</v>
      </c>
      <c r="L8" s="37">
        <v>0</v>
      </c>
      <c r="M8" s="37">
        <v>0</v>
      </c>
      <c r="N8" s="37">
        <v>0</v>
      </c>
      <c r="O8" s="37">
        <v>0</v>
      </c>
      <c r="P8" s="37">
        <v>2.7068064286103598E-3</v>
      </c>
      <c r="Q8" s="37">
        <v>0</v>
      </c>
      <c r="R8" s="37">
        <v>0</v>
      </c>
      <c r="S8" s="37">
        <v>0</v>
      </c>
      <c r="T8" s="37">
        <v>0</v>
      </c>
      <c r="U8" s="37">
        <v>0</v>
      </c>
      <c r="V8" s="37">
        <v>4.2590792704368299E-3</v>
      </c>
      <c r="W8" s="37">
        <v>0</v>
      </c>
      <c r="X8" s="37">
        <v>0</v>
      </c>
      <c r="Y8" s="37">
        <v>0</v>
      </c>
      <c r="Z8" s="37">
        <v>0</v>
      </c>
      <c r="AA8" s="37">
        <v>0</v>
      </c>
      <c r="AB8" s="37">
        <v>8.0039523060168108E-3</v>
      </c>
      <c r="AC8" s="37">
        <v>0</v>
      </c>
      <c r="AD8" s="37">
        <v>0</v>
      </c>
      <c r="AE8" s="37">
        <v>0</v>
      </c>
      <c r="AF8" s="37">
        <v>0</v>
      </c>
      <c r="AG8" s="37">
        <v>0</v>
      </c>
      <c r="AH8" s="37">
        <v>9.1703516710656199E-3</v>
      </c>
      <c r="AI8" s="37">
        <v>0</v>
      </c>
      <c r="AJ8" s="37">
        <v>0</v>
      </c>
      <c r="AK8" s="37">
        <v>0</v>
      </c>
      <c r="AL8" s="37">
        <v>0</v>
      </c>
      <c r="AM8" s="37">
        <v>0</v>
      </c>
      <c r="AN8" s="37">
        <v>9.3918058925265505E-3</v>
      </c>
      <c r="AO8" s="37">
        <v>0</v>
      </c>
      <c r="AP8" s="37">
        <v>0</v>
      </c>
      <c r="AQ8" s="37">
        <v>0</v>
      </c>
      <c r="AR8" s="37">
        <v>0</v>
      </c>
      <c r="AS8" s="37">
        <v>0</v>
      </c>
      <c r="AT8" s="37">
        <v>1.25878027836739E-2</v>
      </c>
      <c r="AU8" s="37">
        <v>0</v>
      </c>
      <c r="AV8" s="37">
        <v>0</v>
      </c>
      <c r="AW8" s="37">
        <v>0</v>
      </c>
      <c r="AX8" s="37">
        <v>0</v>
      </c>
      <c r="AY8" s="37">
        <v>0</v>
      </c>
      <c r="AZ8" s="37">
        <v>8.0194151737955008E-3</v>
      </c>
      <c r="BA8" s="37">
        <v>0</v>
      </c>
      <c r="BB8" s="37">
        <v>0</v>
      </c>
      <c r="BC8" s="37">
        <v>0</v>
      </c>
      <c r="BD8" s="37">
        <v>0</v>
      </c>
      <c r="BE8" s="37">
        <v>0</v>
      </c>
      <c r="BF8" s="37">
        <v>9.1821707187164595E-3</v>
      </c>
      <c r="BG8" s="37">
        <v>0</v>
      </c>
      <c r="BH8" s="37">
        <v>0</v>
      </c>
      <c r="BI8" s="37">
        <v>0</v>
      </c>
      <c r="BJ8" s="37">
        <v>0</v>
      </c>
      <c r="BK8" s="37">
        <v>0</v>
      </c>
      <c r="BL8" s="37">
        <v>9.4014150097085896E-3</v>
      </c>
      <c r="BM8" s="37">
        <v>0</v>
      </c>
      <c r="BN8" s="37">
        <v>0</v>
      </c>
      <c r="BO8" s="37">
        <v>0</v>
      </c>
      <c r="BP8" s="37">
        <v>0</v>
      </c>
      <c r="BQ8" s="37">
        <v>0</v>
      </c>
      <c r="BR8" s="37">
        <v>1.20335304571027E-2</v>
      </c>
      <c r="BS8" s="37">
        <v>0</v>
      </c>
      <c r="BT8" s="37">
        <v>0</v>
      </c>
      <c r="BU8" s="37">
        <v>0</v>
      </c>
      <c r="BV8" s="37">
        <v>0</v>
      </c>
      <c r="BW8" s="37">
        <v>0</v>
      </c>
      <c r="BX8" s="37">
        <v>8.0149159135826202E-3</v>
      </c>
      <c r="BY8" s="37">
        <v>0</v>
      </c>
      <c r="BZ8" s="37">
        <v>0</v>
      </c>
      <c r="CA8" s="37">
        <v>0</v>
      </c>
      <c r="CB8" s="37">
        <v>0</v>
      </c>
      <c r="CC8" s="37">
        <v>0</v>
      </c>
      <c r="CD8" s="37">
        <v>9.1693786215627307E-3</v>
      </c>
      <c r="CE8" s="37">
        <v>0</v>
      </c>
      <c r="CF8" s="37">
        <v>0</v>
      </c>
      <c r="CG8" s="37">
        <v>0</v>
      </c>
      <c r="CH8" s="37">
        <v>0</v>
      </c>
      <c r="CI8" s="37">
        <v>0</v>
      </c>
      <c r="CJ8" s="37">
        <v>9.4026231336816896E-3</v>
      </c>
      <c r="CK8" s="37">
        <v>0</v>
      </c>
      <c r="CL8" s="37">
        <v>0</v>
      </c>
      <c r="CM8" s="37">
        <v>0</v>
      </c>
      <c r="CN8" s="37">
        <v>0</v>
      </c>
      <c r="CO8" s="37">
        <v>0</v>
      </c>
      <c r="CP8" s="37">
        <v>1.30280987688558E-2</v>
      </c>
      <c r="CQ8" s="37">
        <v>0</v>
      </c>
      <c r="CR8" s="37">
        <v>0</v>
      </c>
      <c r="CS8" s="37">
        <v>0</v>
      </c>
      <c r="CT8" s="37">
        <v>0</v>
      </c>
      <c r="CU8" s="37">
        <v>0</v>
      </c>
    </row>
    <row r="9" spans="1:99" ht="12.75" customHeight="1" x14ac:dyDescent="0.2">
      <c r="A9" s="29">
        <v>3</v>
      </c>
      <c r="C9" s="36" t="s">
        <v>58</v>
      </c>
      <c r="D9" s="37">
        <v>0.196337840634602</v>
      </c>
      <c r="E9" s="37">
        <v>0</v>
      </c>
      <c r="F9" s="37">
        <v>0</v>
      </c>
      <c r="G9" s="37">
        <v>0</v>
      </c>
      <c r="H9" s="37">
        <v>0</v>
      </c>
      <c r="I9" s="37">
        <v>0</v>
      </c>
      <c r="J9" s="37">
        <v>0.18944144044338701</v>
      </c>
      <c r="K9" s="37">
        <v>0</v>
      </c>
      <c r="L9" s="37">
        <v>0</v>
      </c>
      <c r="M9" s="37">
        <v>0</v>
      </c>
      <c r="N9" s="37">
        <v>0</v>
      </c>
      <c r="O9" s="37">
        <v>0</v>
      </c>
      <c r="P9" s="37">
        <v>0.207921510320319</v>
      </c>
      <c r="Q9" s="37">
        <v>0</v>
      </c>
      <c r="R9" s="37">
        <v>0</v>
      </c>
      <c r="S9" s="37">
        <v>0</v>
      </c>
      <c r="T9" s="37">
        <v>0</v>
      </c>
      <c r="U9" s="37">
        <v>0</v>
      </c>
      <c r="V9" s="37">
        <v>0.217683522479129</v>
      </c>
      <c r="W9" s="37">
        <v>0</v>
      </c>
      <c r="X9" s="37">
        <v>0</v>
      </c>
      <c r="Y9" s="37">
        <v>0</v>
      </c>
      <c r="Z9" s="37">
        <v>0</v>
      </c>
      <c r="AA9" s="37">
        <v>0</v>
      </c>
      <c r="AB9" s="37">
        <v>0.198634849375945</v>
      </c>
      <c r="AC9" s="37">
        <v>0</v>
      </c>
      <c r="AD9" s="37">
        <v>0</v>
      </c>
      <c r="AE9" s="37">
        <v>0</v>
      </c>
      <c r="AF9" s="37">
        <v>0</v>
      </c>
      <c r="AG9" s="37">
        <v>0</v>
      </c>
      <c r="AH9" s="37">
        <v>0.18390380049058799</v>
      </c>
      <c r="AI9" s="37">
        <v>0</v>
      </c>
      <c r="AJ9" s="37">
        <v>0</v>
      </c>
      <c r="AK9" s="37">
        <v>0</v>
      </c>
      <c r="AL9" s="37">
        <v>0</v>
      </c>
      <c r="AM9" s="37">
        <v>0</v>
      </c>
      <c r="AN9" s="37">
        <v>0.185975390943039</v>
      </c>
      <c r="AO9" s="37">
        <v>0</v>
      </c>
      <c r="AP9" s="37">
        <v>0</v>
      </c>
      <c r="AQ9" s="37">
        <v>0</v>
      </c>
      <c r="AR9" s="37">
        <v>0</v>
      </c>
      <c r="AS9" s="37">
        <v>0</v>
      </c>
      <c r="AT9" s="37">
        <v>0.18314181747258301</v>
      </c>
      <c r="AU9" s="37">
        <v>0</v>
      </c>
      <c r="AV9" s="37">
        <v>0</v>
      </c>
      <c r="AW9" s="37">
        <v>0</v>
      </c>
      <c r="AX9" s="37">
        <v>0</v>
      </c>
      <c r="AY9" s="37">
        <v>0</v>
      </c>
      <c r="AZ9" s="37">
        <v>0.198766659384505</v>
      </c>
      <c r="BA9" s="37">
        <v>0</v>
      </c>
      <c r="BB9" s="37">
        <v>0</v>
      </c>
      <c r="BC9" s="37">
        <v>0</v>
      </c>
      <c r="BD9" s="37">
        <v>0</v>
      </c>
      <c r="BE9" s="37">
        <v>0</v>
      </c>
      <c r="BF9" s="37">
        <v>0.18379311615491101</v>
      </c>
      <c r="BG9" s="37">
        <v>0</v>
      </c>
      <c r="BH9" s="37">
        <v>0</v>
      </c>
      <c r="BI9" s="37">
        <v>0</v>
      </c>
      <c r="BJ9" s="37">
        <v>0</v>
      </c>
      <c r="BK9" s="37">
        <v>0</v>
      </c>
      <c r="BL9" s="37">
        <v>0.185019585687654</v>
      </c>
      <c r="BM9" s="37">
        <v>0</v>
      </c>
      <c r="BN9" s="37">
        <v>0</v>
      </c>
      <c r="BO9" s="37">
        <v>0</v>
      </c>
      <c r="BP9" s="37">
        <v>0</v>
      </c>
      <c r="BQ9" s="37">
        <v>0</v>
      </c>
      <c r="BR9" s="37">
        <v>0.174134330580175</v>
      </c>
      <c r="BS9" s="37">
        <v>0</v>
      </c>
      <c r="BT9" s="37">
        <v>0</v>
      </c>
      <c r="BU9" s="37">
        <v>0</v>
      </c>
      <c r="BV9" s="37">
        <v>0</v>
      </c>
      <c r="BW9" s="37">
        <v>0</v>
      </c>
      <c r="BX9" s="37">
        <v>0.198820794865781</v>
      </c>
      <c r="BY9" s="37">
        <v>0</v>
      </c>
      <c r="BZ9" s="37">
        <v>0</v>
      </c>
      <c r="CA9" s="37">
        <v>0</v>
      </c>
      <c r="CB9" s="37">
        <v>0</v>
      </c>
      <c r="CC9" s="37">
        <v>0</v>
      </c>
      <c r="CD9" s="37">
        <v>0.18359443262547501</v>
      </c>
      <c r="CE9" s="37">
        <v>0</v>
      </c>
      <c r="CF9" s="37">
        <v>0</v>
      </c>
      <c r="CG9" s="37">
        <v>0</v>
      </c>
      <c r="CH9" s="37">
        <v>0</v>
      </c>
      <c r="CI9" s="37">
        <v>0</v>
      </c>
      <c r="CJ9" s="37">
        <v>0.18557974535605101</v>
      </c>
      <c r="CK9" s="37">
        <v>0</v>
      </c>
      <c r="CL9" s="37">
        <v>0</v>
      </c>
      <c r="CM9" s="37">
        <v>0</v>
      </c>
      <c r="CN9" s="37">
        <v>0</v>
      </c>
      <c r="CO9" s="37">
        <v>0</v>
      </c>
      <c r="CP9" s="37">
        <v>0.188070161252826</v>
      </c>
      <c r="CQ9" s="37">
        <v>0</v>
      </c>
      <c r="CR9" s="37">
        <v>0</v>
      </c>
      <c r="CS9" s="37">
        <v>0</v>
      </c>
      <c r="CT9" s="37">
        <v>0</v>
      </c>
      <c r="CU9" s="37">
        <v>0</v>
      </c>
    </row>
    <row r="10" spans="1:99" ht="12.75" customHeight="1" x14ac:dyDescent="0.2">
      <c r="A10" s="29">
        <v>4</v>
      </c>
      <c r="C10" s="36" t="s">
        <v>59</v>
      </c>
      <c r="D10" s="37">
        <v>0.19535247181214099</v>
      </c>
      <c r="E10" s="37">
        <v>0</v>
      </c>
      <c r="F10" s="37">
        <v>0</v>
      </c>
      <c r="G10" s="37">
        <v>0</v>
      </c>
      <c r="H10" s="37">
        <v>0</v>
      </c>
      <c r="I10" s="37">
        <v>0</v>
      </c>
      <c r="J10" s="37">
        <v>0.18659433749957099</v>
      </c>
      <c r="K10" s="37">
        <v>0</v>
      </c>
      <c r="L10" s="37">
        <v>0</v>
      </c>
      <c r="M10" s="37">
        <v>0</v>
      </c>
      <c r="N10" s="37">
        <v>0</v>
      </c>
      <c r="O10" s="37">
        <v>0</v>
      </c>
      <c r="P10" s="37">
        <v>0.200693422545072</v>
      </c>
      <c r="Q10" s="37">
        <v>0</v>
      </c>
      <c r="R10" s="37">
        <v>0</v>
      </c>
      <c r="S10" s="37">
        <v>0</v>
      </c>
      <c r="T10" s="37">
        <v>0</v>
      </c>
      <c r="U10" s="37">
        <v>0</v>
      </c>
      <c r="V10" s="37">
        <v>0.20730718980882501</v>
      </c>
      <c r="W10" s="37">
        <v>0</v>
      </c>
      <c r="X10" s="37">
        <v>0</v>
      </c>
      <c r="Y10" s="37">
        <v>0</v>
      </c>
      <c r="Z10" s="37">
        <v>0</v>
      </c>
      <c r="AA10" s="37">
        <v>0</v>
      </c>
      <c r="AB10" s="37">
        <v>0.19415365427488299</v>
      </c>
      <c r="AC10" s="37">
        <v>0</v>
      </c>
      <c r="AD10" s="37">
        <v>0</v>
      </c>
      <c r="AE10" s="37">
        <v>0</v>
      </c>
      <c r="AF10" s="37">
        <v>0</v>
      </c>
      <c r="AG10" s="37">
        <v>0</v>
      </c>
      <c r="AH10" s="37">
        <v>0.17669158003636401</v>
      </c>
      <c r="AI10" s="37">
        <v>0</v>
      </c>
      <c r="AJ10" s="37">
        <v>0</v>
      </c>
      <c r="AK10" s="37">
        <v>0</v>
      </c>
      <c r="AL10" s="37">
        <v>0</v>
      </c>
      <c r="AM10" s="37">
        <v>0</v>
      </c>
      <c r="AN10" s="37">
        <v>0.17634338613870901</v>
      </c>
      <c r="AO10" s="37">
        <v>0</v>
      </c>
      <c r="AP10" s="37">
        <v>0</v>
      </c>
      <c r="AQ10" s="37">
        <v>0</v>
      </c>
      <c r="AR10" s="37">
        <v>0</v>
      </c>
      <c r="AS10" s="37">
        <v>0</v>
      </c>
      <c r="AT10" s="37">
        <v>0.165971537424868</v>
      </c>
      <c r="AU10" s="37">
        <v>0</v>
      </c>
      <c r="AV10" s="37">
        <v>0</v>
      </c>
      <c r="AW10" s="37">
        <v>0</v>
      </c>
      <c r="AX10" s="37">
        <v>0</v>
      </c>
      <c r="AY10" s="37">
        <v>0</v>
      </c>
      <c r="AZ10" s="37">
        <v>0.19452874050353899</v>
      </c>
      <c r="BA10" s="37">
        <v>0</v>
      </c>
      <c r="BB10" s="37">
        <v>0</v>
      </c>
      <c r="BC10" s="37">
        <v>0</v>
      </c>
      <c r="BD10" s="37">
        <v>0</v>
      </c>
      <c r="BE10" s="37">
        <v>0</v>
      </c>
      <c r="BF10" s="37">
        <v>0.17691930589452801</v>
      </c>
      <c r="BG10" s="37">
        <v>0</v>
      </c>
      <c r="BH10" s="37">
        <v>0</v>
      </c>
      <c r="BI10" s="37">
        <v>0</v>
      </c>
      <c r="BJ10" s="37">
        <v>0</v>
      </c>
      <c r="BK10" s="37">
        <v>0</v>
      </c>
      <c r="BL10" s="37">
        <v>0.17652380982730301</v>
      </c>
      <c r="BM10" s="37">
        <v>0</v>
      </c>
      <c r="BN10" s="37">
        <v>0</v>
      </c>
      <c r="BO10" s="37">
        <v>0</v>
      </c>
      <c r="BP10" s="37">
        <v>0</v>
      </c>
      <c r="BQ10" s="37">
        <v>0</v>
      </c>
      <c r="BR10" s="37">
        <v>0.15866339701513801</v>
      </c>
      <c r="BS10" s="37">
        <v>0</v>
      </c>
      <c r="BT10" s="37">
        <v>0</v>
      </c>
      <c r="BU10" s="37">
        <v>0</v>
      </c>
      <c r="BV10" s="37">
        <v>0</v>
      </c>
      <c r="BW10" s="37">
        <v>0</v>
      </c>
      <c r="BX10" s="37">
        <v>0.194419600946172</v>
      </c>
      <c r="BY10" s="37">
        <v>0</v>
      </c>
      <c r="BZ10" s="37">
        <v>0</v>
      </c>
      <c r="CA10" s="37">
        <v>0</v>
      </c>
      <c r="CB10" s="37">
        <v>0</v>
      </c>
      <c r="CC10" s="37">
        <v>0</v>
      </c>
      <c r="CD10" s="37">
        <v>0.176672831610973</v>
      </c>
      <c r="CE10" s="37">
        <v>0</v>
      </c>
      <c r="CF10" s="37">
        <v>0</v>
      </c>
      <c r="CG10" s="37">
        <v>0</v>
      </c>
      <c r="CH10" s="37">
        <v>0</v>
      </c>
      <c r="CI10" s="37">
        <v>0</v>
      </c>
      <c r="CJ10" s="37">
        <v>0.176546493928181</v>
      </c>
      <c r="CK10" s="37">
        <v>0</v>
      </c>
      <c r="CL10" s="37">
        <v>0</v>
      </c>
      <c r="CM10" s="37">
        <v>0</v>
      </c>
      <c r="CN10" s="37">
        <v>0</v>
      </c>
      <c r="CO10" s="37">
        <v>0</v>
      </c>
      <c r="CP10" s="37">
        <v>0.17177688747987599</v>
      </c>
      <c r="CQ10" s="37">
        <v>0</v>
      </c>
      <c r="CR10" s="37">
        <v>0</v>
      </c>
      <c r="CS10" s="37">
        <v>0</v>
      </c>
      <c r="CT10" s="37">
        <v>0</v>
      </c>
      <c r="CU10" s="37">
        <v>0</v>
      </c>
    </row>
    <row r="11" spans="1:99" ht="12.75" customHeight="1" x14ac:dyDescent="0.2">
      <c r="A11" s="29">
        <v>5</v>
      </c>
      <c r="C11" s="36" t="s">
        <v>60</v>
      </c>
      <c r="D11" s="37">
        <v>5.85267053534951E-2</v>
      </c>
      <c r="E11" s="37">
        <v>0</v>
      </c>
      <c r="F11" s="37">
        <v>0</v>
      </c>
      <c r="G11" s="37">
        <v>0</v>
      </c>
      <c r="H11" s="37">
        <v>0</v>
      </c>
      <c r="I11" s="37">
        <v>0</v>
      </c>
      <c r="J11" s="37">
        <v>5.54018836431594E-2</v>
      </c>
      <c r="K11" s="37">
        <v>0</v>
      </c>
      <c r="L11" s="37">
        <v>0</v>
      </c>
      <c r="M11" s="37">
        <v>0</v>
      </c>
      <c r="N11" s="37">
        <v>0</v>
      </c>
      <c r="O11" s="37">
        <v>0</v>
      </c>
      <c r="P11" s="37">
        <v>5.5053634628839498E-2</v>
      </c>
      <c r="Q11" s="37">
        <v>0</v>
      </c>
      <c r="R11" s="37">
        <v>0</v>
      </c>
      <c r="S11" s="37">
        <v>0</v>
      </c>
      <c r="T11" s="37">
        <v>0</v>
      </c>
      <c r="U11" s="37">
        <v>0</v>
      </c>
      <c r="V11" s="37">
        <v>5.2916583726299399E-2</v>
      </c>
      <c r="W11" s="37">
        <v>0</v>
      </c>
      <c r="X11" s="37">
        <v>0</v>
      </c>
      <c r="Y11" s="37">
        <v>0</v>
      </c>
      <c r="Z11" s="37">
        <v>0</v>
      </c>
      <c r="AA11" s="37">
        <v>0</v>
      </c>
      <c r="AB11" s="37">
        <v>6.3697874823753095E-2</v>
      </c>
      <c r="AC11" s="37">
        <v>0</v>
      </c>
      <c r="AD11" s="37">
        <v>0</v>
      </c>
      <c r="AE11" s="37">
        <v>0</v>
      </c>
      <c r="AF11" s="37">
        <v>0</v>
      </c>
      <c r="AG11" s="37">
        <v>0</v>
      </c>
      <c r="AH11" s="37">
        <v>7.1420397944316399E-2</v>
      </c>
      <c r="AI11" s="37">
        <v>0</v>
      </c>
      <c r="AJ11" s="37">
        <v>0</v>
      </c>
      <c r="AK11" s="37">
        <v>0</v>
      </c>
      <c r="AL11" s="37">
        <v>0</v>
      </c>
      <c r="AM11" s="37">
        <v>0</v>
      </c>
      <c r="AN11" s="37">
        <v>8.3288106060364506E-2</v>
      </c>
      <c r="AO11" s="37">
        <v>0</v>
      </c>
      <c r="AP11" s="37">
        <v>0</v>
      </c>
      <c r="AQ11" s="37">
        <v>0</v>
      </c>
      <c r="AR11" s="37">
        <v>0</v>
      </c>
      <c r="AS11" s="37">
        <v>0</v>
      </c>
      <c r="AT11" s="37">
        <v>6.8482035878234898E-2</v>
      </c>
      <c r="AU11" s="37">
        <v>0</v>
      </c>
      <c r="AV11" s="37">
        <v>0</v>
      </c>
      <c r="AW11" s="37">
        <v>0</v>
      </c>
      <c r="AX11" s="37">
        <v>0</v>
      </c>
      <c r="AY11" s="37">
        <v>0</v>
      </c>
      <c r="AZ11" s="37">
        <v>6.2501597259484801E-2</v>
      </c>
      <c r="BA11" s="37">
        <v>0</v>
      </c>
      <c r="BB11" s="37">
        <v>0</v>
      </c>
      <c r="BC11" s="37">
        <v>0</v>
      </c>
      <c r="BD11" s="37">
        <v>0</v>
      </c>
      <c r="BE11" s="37">
        <v>0</v>
      </c>
      <c r="BF11" s="37">
        <v>7.1013565018074695E-2</v>
      </c>
      <c r="BG11" s="37">
        <v>0</v>
      </c>
      <c r="BH11" s="37">
        <v>0</v>
      </c>
      <c r="BI11" s="37">
        <v>0</v>
      </c>
      <c r="BJ11" s="37">
        <v>0</v>
      </c>
      <c r="BK11" s="37">
        <v>0</v>
      </c>
      <c r="BL11" s="37">
        <v>8.3255593657585406E-2</v>
      </c>
      <c r="BM11" s="37">
        <v>0</v>
      </c>
      <c r="BN11" s="37">
        <v>0</v>
      </c>
      <c r="BO11" s="37">
        <v>0</v>
      </c>
      <c r="BP11" s="37">
        <v>0</v>
      </c>
      <c r="BQ11" s="37">
        <v>0</v>
      </c>
      <c r="BR11" s="37">
        <v>6.6422781483453999E-2</v>
      </c>
      <c r="BS11" s="37">
        <v>0</v>
      </c>
      <c r="BT11" s="37">
        <v>0</v>
      </c>
      <c r="BU11" s="37">
        <v>0</v>
      </c>
      <c r="BV11" s="37">
        <v>0</v>
      </c>
      <c r="BW11" s="37">
        <v>0</v>
      </c>
      <c r="BX11" s="37">
        <v>6.44808678950822E-2</v>
      </c>
      <c r="BY11" s="37">
        <v>0</v>
      </c>
      <c r="BZ11" s="37">
        <v>0</v>
      </c>
      <c r="CA11" s="37">
        <v>0</v>
      </c>
      <c r="CB11" s="37">
        <v>0</v>
      </c>
      <c r="CC11" s="37">
        <v>0</v>
      </c>
      <c r="CD11" s="37">
        <v>7.2001585925113007E-2</v>
      </c>
      <c r="CE11" s="37">
        <v>0</v>
      </c>
      <c r="CF11" s="37">
        <v>0</v>
      </c>
      <c r="CG11" s="37">
        <v>0</v>
      </c>
      <c r="CH11" s="37">
        <v>0</v>
      </c>
      <c r="CI11" s="37">
        <v>0</v>
      </c>
      <c r="CJ11" s="37">
        <v>8.3493727166003104E-2</v>
      </c>
      <c r="CK11" s="37">
        <v>0</v>
      </c>
      <c r="CL11" s="37">
        <v>0</v>
      </c>
      <c r="CM11" s="37">
        <v>0</v>
      </c>
      <c r="CN11" s="37">
        <v>0</v>
      </c>
      <c r="CO11" s="37">
        <v>0</v>
      </c>
      <c r="CP11" s="37">
        <v>7.2797367340240698E-2</v>
      </c>
      <c r="CQ11" s="37">
        <v>0</v>
      </c>
      <c r="CR11" s="37">
        <v>0</v>
      </c>
      <c r="CS11" s="37">
        <v>0</v>
      </c>
      <c r="CT11" s="37">
        <v>0</v>
      </c>
      <c r="CU11" s="37">
        <v>0</v>
      </c>
    </row>
    <row r="12" spans="1:99" ht="12.75" customHeight="1" x14ac:dyDescent="0.2">
      <c r="A12" s="29">
        <v>6</v>
      </c>
      <c r="C12" s="36" t="s">
        <v>61</v>
      </c>
      <c r="D12" s="37">
        <v>0</v>
      </c>
      <c r="E12" s="37">
        <v>0.60950677010038601</v>
      </c>
      <c r="F12" s="37">
        <v>4.1706209772037699E-2</v>
      </c>
      <c r="G12" s="37">
        <v>0.111215812666888</v>
      </c>
      <c r="H12" s="37">
        <v>0.134816881540125</v>
      </c>
      <c r="I12" s="37">
        <v>8.7742265942996403E-2</v>
      </c>
      <c r="J12" s="37">
        <v>0</v>
      </c>
      <c r="K12" s="37">
        <v>0.542117048186605</v>
      </c>
      <c r="L12" s="37">
        <v>3.8482151676006798E-2</v>
      </c>
      <c r="M12" s="37">
        <v>0.128007274619589</v>
      </c>
      <c r="N12" s="37">
        <v>0.126893070231793</v>
      </c>
      <c r="O12" s="37">
        <v>7.1776608230766897E-2</v>
      </c>
      <c r="P12" s="37">
        <v>0</v>
      </c>
      <c r="Q12" s="37">
        <v>0.496443070651855</v>
      </c>
      <c r="R12" s="37">
        <v>3.7163765808611103E-2</v>
      </c>
      <c r="S12" s="37">
        <v>0.134892384365944</v>
      </c>
      <c r="T12" s="37">
        <v>0.12802095831757401</v>
      </c>
      <c r="U12" s="37">
        <v>6.0721674526311803E-2</v>
      </c>
      <c r="V12" s="37">
        <v>0</v>
      </c>
      <c r="W12" s="37">
        <v>0.49506880644347601</v>
      </c>
      <c r="X12" s="37">
        <v>3.78930504016693E-2</v>
      </c>
      <c r="Y12" s="37">
        <v>0.13277982475530001</v>
      </c>
      <c r="Z12" s="37">
        <v>0.13291727369175799</v>
      </c>
      <c r="AA12" s="37">
        <v>4.64131199705963E-2</v>
      </c>
      <c r="AB12" s="37">
        <v>0</v>
      </c>
      <c r="AC12" s="37">
        <v>0.60473142636323596</v>
      </c>
      <c r="AD12" s="37">
        <v>4.8659825762601097E-2</v>
      </c>
      <c r="AE12" s="37">
        <v>0.111007751111834</v>
      </c>
      <c r="AF12" s="37">
        <v>0.13474832624534899</v>
      </c>
      <c r="AG12" s="37">
        <v>8.7742265942996403E-2</v>
      </c>
      <c r="AH12" s="37">
        <v>0</v>
      </c>
      <c r="AI12" s="37">
        <v>0.49808124829044498</v>
      </c>
      <c r="AJ12" s="37">
        <v>3.8683894484610501E-2</v>
      </c>
      <c r="AK12" s="37">
        <v>0.109918217496733</v>
      </c>
      <c r="AL12" s="37">
        <v>0.11857346904256399</v>
      </c>
      <c r="AM12" s="37">
        <v>6.9892108395429794E-2</v>
      </c>
      <c r="AN12" s="37">
        <v>0</v>
      </c>
      <c r="AO12" s="37">
        <v>0.50027187436493104</v>
      </c>
      <c r="AP12" s="37">
        <v>3.24519165115605E-2</v>
      </c>
      <c r="AQ12" s="37">
        <v>0.10879035585263901</v>
      </c>
      <c r="AR12" s="37">
        <v>0.120195563989119</v>
      </c>
      <c r="AS12" s="37">
        <v>5.8067244751268197E-2</v>
      </c>
      <c r="AT12" s="37">
        <v>0</v>
      </c>
      <c r="AU12" s="37">
        <v>0.471836887854581</v>
      </c>
      <c r="AV12" s="37">
        <v>2.3101451735772102E-2</v>
      </c>
      <c r="AW12" s="37">
        <v>9.2099238679470896E-2</v>
      </c>
      <c r="AX12" s="37">
        <v>0.108070896268155</v>
      </c>
      <c r="AY12" s="37">
        <v>4.6139338291813499E-2</v>
      </c>
      <c r="AZ12" s="37">
        <v>0</v>
      </c>
      <c r="BA12" s="37">
        <v>0.60473142636323596</v>
      </c>
      <c r="BB12" s="37">
        <v>4.8659825762601097E-2</v>
      </c>
      <c r="BC12" s="37">
        <v>0.111007751111834</v>
      </c>
      <c r="BD12" s="37">
        <v>0.13474832624534899</v>
      </c>
      <c r="BE12" s="37">
        <v>8.7742265942996403E-2</v>
      </c>
      <c r="BF12" s="37">
        <v>0</v>
      </c>
      <c r="BG12" s="37">
        <v>0.49808124829044498</v>
      </c>
      <c r="BH12" s="37">
        <v>3.8683894484610501E-2</v>
      </c>
      <c r="BI12" s="37">
        <v>0.109918217496733</v>
      </c>
      <c r="BJ12" s="37">
        <v>0.11857346904256399</v>
      </c>
      <c r="BK12" s="37">
        <v>7.0597656658659996E-2</v>
      </c>
      <c r="BL12" s="37">
        <v>0</v>
      </c>
      <c r="BM12" s="37">
        <v>0.50027187436493104</v>
      </c>
      <c r="BN12" s="37">
        <v>3.24519165115605E-2</v>
      </c>
      <c r="BO12" s="37">
        <v>0.10879035585263901</v>
      </c>
      <c r="BP12" s="37">
        <v>0.120195563989119</v>
      </c>
      <c r="BQ12" s="37">
        <v>5.9044696190497403E-2</v>
      </c>
      <c r="BR12" s="37">
        <v>0</v>
      </c>
      <c r="BS12" s="37">
        <v>0.471836887854581</v>
      </c>
      <c r="BT12" s="37">
        <v>2.3101451735772102E-2</v>
      </c>
      <c r="BU12" s="37">
        <v>9.2099238679470896E-2</v>
      </c>
      <c r="BV12" s="37">
        <v>0.108070896268155</v>
      </c>
      <c r="BW12" s="37">
        <v>4.6447882185883201E-2</v>
      </c>
      <c r="BX12" s="37">
        <v>0</v>
      </c>
      <c r="BY12" s="37">
        <v>0.60473142636323596</v>
      </c>
      <c r="BZ12" s="37">
        <v>4.8659825762601097E-2</v>
      </c>
      <c r="CA12" s="37">
        <v>0.111007751111834</v>
      </c>
      <c r="CB12" s="37">
        <v>0.13474832624534899</v>
      </c>
      <c r="CC12" s="37">
        <v>8.7742265942996403E-2</v>
      </c>
      <c r="CD12" s="37">
        <v>0</v>
      </c>
      <c r="CE12" s="37">
        <v>0.49808124829044498</v>
      </c>
      <c r="CF12" s="37">
        <v>3.8683894484610501E-2</v>
      </c>
      <c r="CG12" s="37">
        <v>0.109918217496733</v>
      </c>
      <c r="CH12" s="37">
        <v>0.11857346904256399</v>
      </c>
      <c r="CI12" s="37">
        <v>7.0597656658659996E-2</v>
      </c>
      <c r="CJ12" s="37">
        <v>0</v>
      </c>
      <c r="CK12" s="37">
        <v>0.50027187436493104</v>
      </c>
      <c r="CL12" s="37">
        <v>3.24519165115605E-2</v>
      </c>
      <c r="CM12" s="37">
        <v>0.10879035585263901</v>
      </c>
      <c r="CN12" s="37">
        <v>0.120195563989119</v>
      </c>
      <c r="CO12" s="37">
        <v>5.9044696190497403E-2</v>
      </c>
      <c r="CP12" s="37">
        <v>0</v>
      </c>
      <c r="CQ12" s="37">
        <v>0.471836887854581</v>
      </c>
      <c r="CR12" s="37">
        <v>2.3101451735772102E-2</v>
      </c>
      <c r="CS12" s="37">
        <v>9.2099238679470896E-2</v>
      </c>
      <c r="CT12" s="37">
        <v>0.108070896268155</v>
      </c>
      <c r="CU12" s="37">
        <v>4.6447882185883201E-2</v>
      </c>
    </row>
    <row r="13" spans="1:99" ht="12.75" customHeight="1" x14ac:dyDescent="0.2">
      <c r="A13" s="29">
        <v>7</v>
      </c>
      <c r="C13" s="36" t="s">
        <v>62</v>
      </c>
      <c r="D13" s="37">
        <v>0.21550281629359699</v>
      </c>
      <c r="E13" s="37">
        <v>0</v>
      </c>
      <c r="F13" s="37">
        <v>0</v>
      </c>
      <c r="G13" s="37">
        <v>0.55318580889652902</v>
      </c>
      <c r="H13" s="37">
        <v>0</v>
      </c>
      <c r="I13" s="37">
        <v>0.158261536247152</v>
      </c>
      <c r="J13" s="37">
        <v>0.177761146644728</v>
      </c>
      <c r="K13" s="37">
        <v>0</v>
      </c>
      <c r="L13" s="37">
        <v>0</v>
      </c>
      <c r="M13" s="37">
        <v>0.36666769668399601</v>
      </c>
      <c r="N13" s="37">
        <v>0</v>
      </c>
      <c r="O13" s="37">
        <v>0.124255273999612</v>
      </c>
      <c r="P13" s="37">
        <v>0.101773126689717</v>
      </c>
      <c r="Q13" s="37">
        <v>0</v>
      </c>
      <c r="R13" s="37">
        <v>0</v>
      </c>
      <c r="S13" s="37">
        <v>0.17033786018264499</v>
      </c>
      <c r="T13" s="37">
        <v>0</v>
      </c>
      <c r="U13" s="37">
        <v>0.10070867282233099</v>
      </c>
      <c r="V13" s="37">
        <v>0</v>
      </c>
      <c r="W13" s="37">
        <v>0</v>
      </c>
      <c r="X13" s="37">
        <v>0</v>
      </c>
      <c r="Y13" s="37">
        <v>1.7575966419660499E-2</v>
      </c>
      <c r="Z13" s="37">
        <v>0</v>
      </c>
      <c r="AA13" s="37">
        <v>7.0231979198104103E-2</v>
      </c>
      <c r="AB13" s="37">
        <v>0.20643303617048001</v>
      </c>
      <c r="AC13" s="37">
        <v>0</v>
      </c>
      <c r="AD13" s="37">
        <v>0</v>
      </c>
      <c r="AE13" s="37">
        <v>0.50057030870559704</v>
      </c>
      <c r="AF13" s="37">
        <v>0</v>
      </c>
      <c r="AG13" s="37">
        <v>0.158261536247152</v>
      </c>
      <c r="AH13" s="37">
        <v>0.15751622012376601</v>
      </c>
      <c r="AI13" s="37">
        <v>0</v>
      </c>
      <c r="AJ13" s="37">
        <v>0</v>
      </c>
      <c r="AK13" s="37">
        <v>0.26163177767750401</v>
      </c>
      <c r="AL13" s="37">
        <v>0</v>
      </c>
      <c r="AM13" s="37">
        <v>0.10769706784247</v>
      </c>
      <c r="AN13" s="37">
        <v>7.8214907681370793E-2</v>
      </c>
      <c r="AO13" s="37">
        <v>0</v>
      </c>
      <c r="AP13" s="37">
        <v>0</v>
      </c>
      <c r="AQ13" s="37">
        <v>9.7558716886071803E-2</v>
      </c>
      <c r="AR13" s="37">
        <v>0</v>
      </c>
      <c r="AS13" s="37">
        <v>7.4200559896723306E-2</v>
      </c>
      <c r="AT13" s="37">
        <v>0</v>
      </c>
      <c r="AU13" s="37">
        <v>0</v>
      </c>
      <c r="AV13" s="37">
        <v>0</v>
      </c>
      <c r="AW13" s="37">
        <v>7.2895835462857403E-3</v>
      </c>
      <c r="AX13" s="37">
        <v>0</v>
      </c>
      <c r="AY13" s="37">
        <v>3.6369425428689997E-2</v>
      </c>
      <c r="AZ13" s="37">
        <v>0.20662521535136499</v>
      </c>
      <c r="BA13" s="37">
        <v>0</v>
      </c>
      <c r="BB13" s="37">
        <v>0</v>
      </c>
      <c r="BC13" s="37">
        <v>0.50057030870559704</v>
      </c>
      <c r="BD13" s="37">
        <v>0</v>
      </c>
      <c r="BE13" s="37">
        <v>0.158261536247152</v>
      </c>
      <c r="BF13" s="37">
        <v>0.158482168653968</v>
      </c>
      <c r="BG13" s="37">
        <v>0</v>
      </c>
      <c r="BH13" s="37">
        <v>0</v>
      </c>
      <c r="BI13" s="37">
        <v>0.26163177767750401</v>
      </c>
      <c r="BJ13" s="37">
        <v>0</v>
      </c>
      <c r="BK13" s="37">
        <v>0.12574213241589499</v>
      </c>
      <c r="BL13" s="37">
        <v>7.9351462653712707E-2</v>
      </c>
      <c r="BM13" s="37">
        <v>0</v>
      </c>
      <c r="BN13" s="37">
        <v>0</v>
      </c>
      <c r="BO13" s="37">
        <v>9.7558716886071803E-2</v>
      </c>
      <c r="BP13" s="37">
        <v>0</v>
      </c>
      <c r="BQ13" s="37">
        <v>0.103828807902051</v>
      </c>
      <c r="BR13" s="37">
        <v>0</v>
      </c>
      <c r="BS13" s="37">
        <v>0</v>
      </c>
      <c r="BT13" s="37">
        <v>0</v>
      </c>
      <c r="BU13" s="37">
        <v>7.2895835462857403E-3</v>
      </c>
      <c r="BV13" s="37">
        <v>0</v>
      </c>
      <c r="BW13" s="37">
        <v>7.4979096090365197E-2</v>
      </c>
      <c r="BX13" s="37">
        <v>0.20374399328114501</v>
      </c>
      <c r="BY13" s="37">
        <v>0</v>
      </c>
      <c r="BZ13" s="37">
        <v>0</v>
      </c>
      <c r="CA13" s="37">
        <v>0.50057030870559704</v>
      </c>
      <c r="CB13" s="37">
        <v>0</v>
      </c>
      <c r="CC13" s="37">
        <v>0.158261536247152</v>
      </c>
      <c r="CD13" s="37">
        <v>0.15736263078384399</v>
      </c>
      <c r="CE13" s="37">
        <v>0</v>
      </c>
      <c r="CF13" s="37">
        <v>0</v>
      </c>
      <c r="CG13" s="37">
        <v>0.26163177767750401</v>
      </c>
      <c r="CH13" s="37">
        <v>0</v>
      </c>
      <c r="CI13" s="37">
        <v>0.12574213241589499</v>
      </c>
      <c r="CJ13" s="37">
        <v>7.8006108061585505E-2</v>
      </c>
      <c r="CK13" s="37">
        <v>0</v>
      </c>
      <c r="CL13" s="37">
        <v>0</v>
      </c>
      <c r="CM13" s="37">
        <v>9.7558716886071803E-2</v>
      </c>
      <c r="CN13" s="37">
        <v>0</v>
      </c>
      <c r="CO13" s="37">
        <v>0.103828807902051</v>
      </c>
      <c r="CP13" s="37">
        <v>0</v>
      </c>
      <c r="CQ13" s="37">
        <v>0</v>
      </c>
      <c r="CR13" s="37">
        <v>0</v>
      </c>
      <c r="CS13" s="37">
        <v>7.2895835462857403E-3</v>
      </c>
      <c r="CT13" s="37">
        <v>0</v>
      </c>
      <c r="CU13" s="37">
        <v>7.4979096090365197E-2</v>
      </c>
    </row>
    <row r="14" spans="1:99" ht="12.75" customHeight="1" x14ac:dyDescent="0.2">
      <c r="A14" s="29">
        <v>8</v>
      </c>
      <c r="C14" s="36" t="s">
        <v>63</v>
      </c>
      <c r="D14" s="37">
        <v>0</v>
      </c>
      <c r="E14" s="37">
        <v>0</v>
      </c>
      <c r="F14" s="37">
        <v>0.17773205064424399</v>
      </c>
      <c r="G14" s="37">
        <v>0</v>
      </c>
      <c r="H14" s="37">
        <v>0</v>
      </c>
      <c r="I14" s="37">
        <v>1.0927847626079699E-3</v>
      </c>
      <c r="J14" s="37">
        <v>0</v>
      </c>
      <c r="K14" s="37">
        <v>0</v>
      </c>
      <c r="L14" s="37">
        <v>9.7897448308711901E-2</v>
      </c>
      <c r="M14" s="37">
        <v>0</v>
      </c>
      <c r="N14" s="37">
        <v>0</v>
      </c>
      <c r="O14" s="37">
        <v>1.2450606446089601E-3</v>
      </c>
      <c r="P14" s="37">
        <v>0</v>
      </c>
      <c r="Q14" s="37">
        <v>0</v>
      </c>
      <c r="R14" s="37">
        <v>0</v>
      </c>
      <c r="S14" s="37">
        <v>0</v>
      </c>
      <c r="T14" s="37">
        <v>0</v>
      </c>
      <c r="U14" s="37">
        <v>1.3504994439776099E-3</v>
      </c>
      <c r="V14" s="37">
        <v>0</v>
      </c>
      <c r="W14" s="37">
        <v>0</v>
      </c>
      <c r="X14" s="37">
        <v>0</v>
      </c>
      <c r="Y14" s="37">
        <v>0</v>
      </c>
      <c r="Z14" s="37">
        <v>0</v>
      </c>
      <c r="AA14" s="37">
        <v>1.4869703494926299E-3</v>
      </c>
      <c r="AB14" s="37">
        <v>0</v>
      </c>
      <c r="AC14" s="37">
        <v>0</v>
      </c>
      <c r="AD14" s="37">
        <v>0.12534338263380501</v>
      </c>
      <c r="AE14" s="37">
        <v>0</v>
      </c>
      <c r="AF14" s="37">
        <v>0</v>
      </c>
      <c r="AG14" s="37">
        <v>1.0927847626079699E-3</v>
      </c>
      <c r="AH14" s="37">
        <v>0</v>
      </c>
      <c r="AI14" s="37">
        <v>0</v>
      </c>
      <c r="AJ14" s="37">
        <v>1.6830206140956101E-2</v>
      </c>
      <c r="AK14" s="37">
        <v>0</v>
      </c>
      <c r="AL14" s="37">
        <v>0</v>
      </c>
      <c r="AM14" s="37">
        <v>5.1239378153917201E-4</v>
      </c>
      <c r="AN14" s="37">
        <v>0</v>
      </c>
      <c r="AO14" s="37">
        <v>0</v>
      </c>
      <c r="AP14" s="37">
        <v>0</v>
      </c>
      <c r="AQ14" s="37">
        <v>0</v>
      </c>
      <c r="AR14" s="37">
        <v>0</v>
      </c>
      <c r="AS14" s="37">
        <v>1.27912905493605E-4</v>
      </c>
      <c r="AT14" s="37">
        <v>0</v>
      </c>
      <c r="AU14" s="37">
        <v>0</v>
      </c>
      <c r="AV14" s="37">
        <v>0</v>
      </c>
      <c r="AW14" s="37">
        <v>0</v>
      </c>
      <c r="AX14" s="37">
        <v>0</v>
      </c>
      <c r="AY14" s="37">
        <v>0</v>
      </c>
      <c r="AZ14" s="37">
        <v>0</v>
      </c>
      <c r="BA14" s="37">
        <v>0</v>
      </c>
      <c r="BB14" s="37">
        <v>0.12534338263380501</v>
      </c>
      <c r="BC14" s="37">
        <v>0</v>
      </c>
      <c r="BD14" s="37">
        <v>0</v>
      </c>
      <c r="BE14" s="37">
        <v>1.0927847626079699E-3</v>
      </c>
      <c r="BF14" s="37">
        <v>0</v>
      </c>
      <c r="BG14" s="37">
        <v>0</v>
      </c>
      <c r="BH14" s="37">
        <v>1.6830206140956101E-2</v>
      </c>
      <c r="BI14" s="37">
        <v>0</v>
      </c>
      <c r="BJ14" s="37">
        <v>0</v>
      </c>
      <c r="BK14" s="37">
        <v>4.3992920904115898E-4</v>
      </c>
      <c r="BL14" s="37">
        <v>0</v>
      </c>
      <c r="BM14" s="37">
        <v>0</v>
      </c>
      <c r="BN14" s="37">
        <v>0</v>
      </c>
      <c r="BO14" s="37">
        <v>0</v>
      </c>
      <c r="BP14" s="37">
        <v>0</v>
      </c>
      <c r="BQ14" s="37">
        <v>0</v>
      </c>
      <c r="BR14" s="37">
        <v>0</v>
      </c>
      <c r="BS14" s="37">
        <v>0</v>
      </c>
      <c r="BT14" s="37">
        <v>0</v>
      </c>
      <c r="BU14" s="37">
        <v>0</v>
      </c>
      <c r="BV14" s="37">
        <v>0</v>
      </c>
      <c r="BW14" s="37">
        <v>0</v>
      </c>
      <c r="BX14" s="37">
        <v>0</v>
      </c>
      <c r="BY14" s="37">
        <v>0</v>
      </c>
      <c r="BZ14" s="37">
        <v>0.12534338263380501</v>
      </c>
      <c r="CA14" s="37">
        <v>0</v>
      </c>
      <c r="CB14" s="37">
        <v>0</v>
      </c>
      <c r="CC14" s="37">
        <v>1.0927847626079699E-3</v>
      </c>
      <c r="CD14" s="37">
        <v>0</v>
      </c>
      <c r="CE14" s="37">
        <v>0</v>
      </c>
      <c r="CF14" s="37">
        <v>1.6830206140956101E-2</v>
      </c>
      <c r="CG14" s="37">
        <v>0</v>
      </c>
      <c r="CH14" s="37">
        <v>0</v>
      </c>
      <c r="CI14" s="37">
        <v>4.3992920904115898E-4</v>
      </c>
      <c r="CJ14" s="37">
        <v>0</v>
      </c>
      <c r="CK14" s="37">
        <v>0</v>
      </c>
      <c r="CL14" s="37">
        <v>0</v>
      </c>
      <c r="CM14" s="37">
        <v>0</v>
      </c>
      <c r="CN14" s="37">
        <v>0</v>
      </c>
      <c r="CO14" s="37">
        <v>0</v>
      </c>
      <c r="CP14" s="37">
        <v>0</v>
      </c>
      <c r="CQ14" s="37">
        <v>0</v>
      </c>
      <c r="CR14" s="37">
        <v>0</v>
      </c>
      <c r="CS14" s="37">
        <v>0</v>
      </c>
      <c r="CT14" s="37">
        <v>0</v>
      </c>
      <c r="CU14" s="37">
        <v>0</v>
      </c>
    </row>
    <row r="15" spans="1:99" ht="12.75" customHeight="1" x14ac:dyDescent="0.2">
      <c r="A15" s="29">
        <v>9</v>
      </c>
      <c r="C15" s="36" t="s">
        <v>64</v>
      </c>
      <c r="D15" s="37">
        <v>0</v>
      </c>
      <c r="E15" s="37">
        <v>0.118428524681307</v>
      </c>
      <c r="F15" s="37">
        <v>0.19327347665568601</v>
      </c>
      <c r="G15" s="37">
        <v>3.87871446062572E-2</v>
      </c>
      <c r="H15" s="37">
        <v>0.37135032074199498</v>
      </c>
      <c r="I15" s="37">
        <v>0.11765910866911999</v>
      </c>
      <c r="J15" s="37">
        <v>0</v>
      </c>
      <c r="K15" s="37">
        <v>0.16884481113157701</v>
      </c>
      <c r="L15" s="37">
        <v>0.23117862968577199</v>
      </c>
      <c r="M15" s="37">
        <v>9.7798767355436703E-2</v>
      </c>
      <c r="N15" s="37">
        <v>0.43879077303327801</v>
      </c>
      <c r="O15" s="37">
        <v>7.8666305600613606E-2</v>
      </c>
      <c r="P15" s="37">
        <v>0</v>
      </c>
      <c r="Q15" s="37">
        <v>0.21737139276845199</v>
      </c>
      <c r="R15" s="37">
        <v>0.27386581359304601</v>
      </c>
      <c r="S15" s="37">
        <v>0.174909456890537</v>
      </c>
      <c r="T15" s="37">
        <v>0.44282787647090199</v>
      </c>
      <c r="U15" s="37">
        <v>5.1666926017082601E-2</v>
      </c>
      <c r="V15" s="37">
        <v>0</v>
      </c>
      <c r="W15" s="37">
        <v>0.19036827291008099</v>
      </c>
      <c r="X15" s="37">
        <v>0.18488105446405501</v>
      </c>
      <c r="Y15" s="37">
        <v>0.169303186736321</v>
      </c>
      <c r="Z15" s="37">
        <v>0.269793838213786</v>
      </c>
      <c r="AA15" s="37">
        <v>1.6721253246043101E-2</v>
      </c>
      <c r="AB15" s="37">
        <v>0</v>
      </c>
      <c r="AC15" s="37">
        <v>6.7921512479560006E-2</v>
      </c>
      <c r="AD15" s="37">
        <v>0.139224180163041</v>
      </c>
      <c r="AE15" s="37">
        <v>2.3794676023468901E-2</v>
      </c>
      <c r="AF15" s="37">
        <v>0.27956849209604501</v>
      </c>
      <c r="AG15" s="37">
        <v>0.11765910866911999</v>
      </c>
      <c r="AH15" s="37">
        <v>0</v>
      </c>
      <c r="AI15" s="37">
        <v>9.8884949751517098E-2</v>
      </c>
      <c r="AJ15" s="37">
        <v>0.13931329909460299</v>
      </c>
      <c r="AK15" s="37">
        <v>4.7949481111439297E-2</v>
      </c>
      <c r="AL15" s="37">
        <v>0.30812093753314002</v>
      </c>
      <c r="AM15" s="37">
        <v>5.3688250433196701E-2</v>
      </c>
      <c r="AN15" s="37">
        <v>0</v>
      </c>
      <c r="AO15" s="37">
        <v>8.2221935487163805E-2</v>
      </c>
      <c r="AP15" s="37">
        <v>8.8474175057361507E-2</v>
      </c>
      <c r="AQ15" s="37">
        <v>4.95567800021652E-2</v>
      </c>
      <c r="AR15" s="37">
        <v>0.25744812874290401</v>
      </c>
      <c r="AS15" s="37">
        <v>1.13106594330035E-2</v>
      </c>
      <c r="AT15" s="37">
        <v>0</v>
      </c>
      <c r="AU15" s="37">
        <v>6.6432408602121601E-2</v>
      </c>
      <c r="AV15" s="37">
        <v>4.8161545310853301E-2</v>
      </c>
      <c r="AW15" s="37">
        <v>3.8024644103968802E-2</v>
      </c>
      <c r="AX15" s="37">
        <v>0.131804680204197</v>
      </c>
      <c r="AY15" s="37">
        <v>4.3638121035794904E-3</v>
      </c>
      <c r="AZ15" s="37">
        <v>0</v>
      </c>
      <c r="BA15" s="37">
        <v>6.7921512479560006E-2</v>
      </c>
      <c r="BB15" s="37">
        <v>0.139224180163041</v>
      </c>
      <c r="BC15" s="37">
        <v>2.3794676023468901E-2</v>
      </c>
      <c r="BD15" s="37">
        <v>0.27956849209604501</v>
      </c>
      <c r="BE15" s="37">
        <v>0.11765910866911999</v>
      </c>
      <c r="BF15" s="37">
        <v>0</v>
      </c>
      <c r="BG15" s="37">
        <v>9.8884949751517098E-2</v>
      </c>
      <c r="BH15" s="37">
        <v>0.13931329909460299</v>
      </c>
      <c r="BI15" s="37">
        <v>4.7949481111439297E-2</v>
      </c>
      <c r="BJ15" s="37">
        <v>0.30812093753314002</v>
      </c>
      <c r="BK15" s="37">
        <v>4.97202535254554E-2</v>
      </c>
      <c r="BL15" s="37">
        <v>0</v>
      </c>
      <c r="BM15" s="37">
        <v>8.2221935487163805E-2</v>
      </c>
      <c r="BN15" s="37">
        <v>8.8474175057361507E-2</v>
      </c>
      <c r="BO15" s="37">
        <v>4.95567800021652E-2</v>
      </c>
      <c r="BP15" s="37">
        <v>0.25744812874290401</v>
      </c>
      <c r="BQ15" s="37">
        <v>3.9393964228047898E-3</v>
      </c>
      <c r="BR15" s="37">
        <v>0</v>
      </c>
      <c r="BS15" s="37">
        <v>6.6432408602121601E-2</v>
      </c>
      <c r="BT15" s="37">
        <v>4.8161545310853301E-2</v>
      </c>
      <c r="BU15" s="37">
        <v>3.8024644103968802E-2</v>
      </c>
      <c r="BV15" s="37">
        <v>0.131804680204197</v>
      </c>
      <c r="BW15" s="37">
        <v>1.5580968810041901E-3</v>
      </c>
      <c r="BX15" s="37">
        <v>0</v>
      </c>
      <c r="BY15" s="37">
        <v>6.7921512479560006E-2</v>
      </c>
      <c r="BZ15" s="37">
        <v>0.139224180163041</v>
      </c>
      <c r="CA15" s="37">
        <v>2.3794676023468901E-2</v>
      </c>
      <c r="CB15" s="37">
        <v>0.27956849209604501</v>
      </c>
      <c r="CC15" s="37">
        <v>0.11765910866911999</v>
      </c>
      <c r="CD15" s="37">
        <v>0</v>
      </c>
      <c r="CE15" s="37">
        <v>9.8884949751517098E-2</v>
      </c>
      <c r="CF15" s="37">
        <v>0.13931329909460299</v>
      </c>
      <c r="CG15" s="37">
        <v>4.7949481111439297E-2</v>
      </c>
      <c r="CH15" s="37">
        <v>0.30812093753314002</v>
      </c>
      <c r="CI15" s="37">
        <v>4.97202535254554E-2</v>
      </c>
      <c r="CJ15" s="37">
        <v>0</v>
      </c>
      <c r="CK15" s="37">
        <v>8.2221935487163805E-2</v>
      </c>
      <c r="CL15" s="37">
        <v>8.8474175057361507E-2</v>
      </c>
      <c r="CM15" s="37">
        <v>4.95567800021652E-2</v>
      </c>
      <c r="CN15" s="37">
        <v>0.25744812874290401</v>
      </c>
      <c r="CO15" s="37">
        <v>3.9393964228047898E-3</v>
      </c>
      <c r="CP15" s="37">
        <v>0</v>
      </c>
      <c r="CQ15" s="37">
        <v>6.6432408602121601E-2</v>
      </c>
      <c r="CR15" s="37">
        <v>4.8161545310853301E-2</v>
      </c>
      <c r="CS15" s="37">
        <v>3.8024644103968802E-2</v>
      </c>
      <c r="CT15" s="37">
        <v>0.131804680204197</v>
      </c>
      <c r="CU15" s="37">
        <v>1.5580968810041901E-3</v>
      </c>
    </row>
    <row r="16" spans="1:99" ht="12.75" customHeight="1" x14ac:dyDescent="0.2">
      <c r="A16" s="29">
        <v>10</v>
      </c>
      <c r="C16" s="36" t="s">
        <v>65</v>
      </c>
      <c r="D16" s="37">
        <v>0</v>
      </c>
      <c r="E16" s="37">
        <v>0</v>
      </c>
      <c r="F16" s="37">
        <v>0</v>
      </c>
      <c r="G16" s="37">
        <v>0</v>
      </c>
      <c r="H16" s="37">
        <v>0</v>
      </c>
      <c r="I16" s="37">
        <v>4.8648704628085699E-4</v>
      </c>
      <c r="J16" s="37">
        <v>0</v>
      </c>
      <c r="K16" s="37">
        <v>0</v>
      </c>
      <c r="L16" s="37">
        <v>0</v>
      </c>
      <c r="M16" s="37">
        <v>0</v>
      </c>
      <c r="N16" s="37">
        <v>0</v>
      </c>
      <c r="O16" s="37">
        <v>3.79377570523587E-4</v>
      </c>
      <c r="P16" s="37">
        <v>0</v>
      </c>
      <c r="Q16" s="37">
        <v>0</v>
      </c>
      <c r="R16" s="37">
        <v>0</v>
      </c>
      <c r="S16" s="37">
        <v>0</v>
      </c>
      <c r="T16" s="37">
        <v>0</v>
      </c>
      <c r="U16" s="37">
        <v>3.0521287433894003E-4</v>
      </c>
      <c r="V16" s="37">
        <v>0</v>
      </c>
      <c r="W16" s="37">
        <v>0</v>
      </c>
      <c r="X16" s="37">
        <v>0</v>
      </c>
      <c r="Y16" s="37">
        <v>0</v>
      </c>
      <c r="Z16" s="37">
        <v>0</v>
      </c>
      <c r="AA16" s="37">
        <v>2.0922047584645301E-4</v>
      </c>
      <c r="AB16" s="37">
        <v>0</v>
      </c>
      <c r="AC16" s="37">
        <v>0</v>
      </c>
      <c r="AD16" s="37">
        <v>0</v>
      </c>
      <c r="AE16" s="37">
        <v>0</v>
      </c>
      <c r="AF16" s="37">
        <v>0</v>
      </c>
      <c r="AG16" s="37">
        <v>4.8648704628085699E-4</v>
      </c>
      <c r="AH16" s="37">
        <v>0</v>
      </c>
      <c r="AI16" s="37">
        <v>0</v>
      </c>
      <c r="AJ16" s="37">
        <v>0</v>
      </c>
      <c r="AK16" s="37">
        <v>0</v>
      </c>
      <c r="AL16" s="37">
        <v>0</v>
      </c>
      <c r="AM16" s="37">
        <v>1.9385472211644501E-4</v>
      </c>
      <c r="AN16" s="37">
        <v>0</v>
      </c>
      <c r="AO16" s="37">
        <v>0</v>
      </c>
      <c r="AP16" s="37">
        <v>0</v>
      </c>
      <c r="AQ16" s="37">
        <v>0</v>
      </c>
      <c r="AR16" s="37">
        <v>0</v>
      </c>
      <c r="AS16" s="37">
        <v>0</v>
      </c>
      <c r="AT16" s="37">
        <v>0</v>
      </c>
      <c r="AU16" s="37">
        <v>0</v>
      </c>
      <c r="AV16" s="37">
        <v>0</v>
      </c>
      <c r="AW16" s="37">
        <v>0</v>
      </c>
      <c r="AX16" s="37">
        <v>0</v>
      </c>
      <c r="AY16" s="37">
        <v>0</v>
      </c>
      <c r="AZ16" s="37">
        <v>0</v>
      </c>
      <c r="BA16" s="37">
        <v>0</v>
      </c>
      <c r="BB16" s="37">
        <v>0</v>
      </c>
      <c r="BC16" s="37">
        <v>0</v>
      </c>
      <c r="BD16" s="37">
        <v>0</v>
      </c>
      <c r="BE16" s="37">
        <v>4.8648704628085699E-4</v>
      </c>
      <c r="BF16" s="37">
        <v>0</v>
      </c>
      <c r="BG16" s="37">
        <v>0</v>
      </c>
      <c r="BH16" s="37">
        <v>0</v>
      </c>
      <c r="BI16" s="37">
        <v>0</v>
      </c>
      <c r="BJ16" s="37">
        <v>0</v>
      </c>
      <c r="BK16" s="37">
        <v>1.95848138446166E-4</v>
      </c>
      <c r="BL16" s="37">
        <v>0</v>
      </c>
      <c r="BM16" s="37">
        <v>0</v>
      </c>
      <c r="BN16" s="37">
        <v>0</v>
      </c>
      <c r="BO16" s="37">
        <v>0</v>
      </c>
      <c r="BP16" s="37">
        <v>0</v>
      </c>
      <c r="BQ16" s="37">
        <v>0</v>
      </c>
      <c r="BR16" s="37">
        <v>0</v>
      </c>
      <c r="BS16" s="37">
        <v>0</v>
      </c>
      <c r="BT16" s="37">
        <v>0</v>
      </c>
      <c r="BU16" s="37">
        <v>0</v>
      </c>
      <c r="BV16" s="37">
        <v>0</v>
      </c>
      <c r="BW16" s="37">
        <v>0</v>
      </c>
      <c r="BX16" s="37">
        <v>0</v>
      </c>
      <c r="BY16" s="37">
        <v>0</v>
      </c>
      <c r="BZ16" s="37">
        <v>0</v>
      </c>
      <c r="CA16" s="37">
        <v>0</v>
      </c>
      <c r="CB16" s="37">
        <v>0</v>
      </c>
      <c r="CC16" s="37">
        <v>4.8648704628085699E-4</v>
      </c>
      <c r="CD16" s="37">
        <v>0</v>
      </c>
      <c r="CE16" s="37">
        <v>0</v>
      </c>
      <c r="CF16" s="37">
        <v>0</v>
      </c>
      <c r="CG16" s="37">
        <v>0</v>
      </c>
      <c r="CH16" s="37">
        <v>0</v>
      </c>
      <c r="CI16" s="37">
        <v>1.95848138446166E-4</v>
      </c>
      <c r="CJ16" s="37">
        <v>0</v>
      </c>
      <c r="CK16" s="37">
        <v>0</v>
      </c>
      <c r="CL16" s="37">
        <v>0</v>
      </c>
      <c r="CM16" s="37">
        <v>0</v>
      </c>
      <c r="CN16" s="37">
        <v>0</v>
      </c>
      <c r="CO16" s="37">
        <v>0</v>
      </c>
      <c r="CP16" s="37">
        <v>0</v>
      </c>
      <c r="CQ16" s="37">
        <v>0</v>
      </c>
      <c r="CR16" s="37">
        <v>0</v>
      </c>
      <c r="CS16" s="37">
        <v>0</v>
      </c>
      <c r="CT16" s="37">
        <v>0</v>
      </c>
      <c r="CU16" s="37">
        <v>0</v>
      </c>
    </row>
    <row r="17" spans="1:99" ht="12.75" customHeight="1" x14ac:dyDescent="0.2">
      <c r="A17" s="29">
        <v>11</v>
      </c>
      <c r="C17" s="36" t="s">
        <v>66</v>
      </c>
      <c r="D17" s="37">
        <v>1.7963067355226299E-2</v>
      </c>
      <c r="E17" s="37">
        <v>4.8534857255755702E-2</v>
      </c>
      <c r="F17" s="37">
        <v>4.5535311611341098E-2</v>
      </c>
      <c r="G17" s="37">
        <v>1.04684193980979E-2</v>
      </c>
      <c r="H17" s="37">
        <v>6.6981265207827295E-2</v>
      </c>
      <c r="I17" s="37">
        <v>2.7862946522385801E-5</v>
      </c>
      <c r="J17" s="37">
        <v>1.8714706758067998E-2</v>
      </c>
      <c r="K17" s="37">
        <v>4.3007433354446199E-2</v>
      </c>
      <c r="L17" s="37">
        <v>4.3475219303767999E-2</v>
      </c>
      <c r="M17" s="37">
        <v>2.3672388067153299E-2</v>
      </c>
      <c r="N17" s="37">
        <v>6.8460879659855006E-2</v>
      </c>
      <c r="O17" s="37">
        <v>2.79745869556077E-5</v>
      </c>
      <c r="P17" s="37">
        <v>2.22075320702219E-2</v>
      </c>
      <c r="Q17" s="37">
        <v>3.7338390095164001E-2</v>
      </c>
      <c r="R17" s="37">
        <v>3.7616592843841799E-2</v>
      </c>
      <c r="S17" s="37">
        <v>2.2478407535427999E-2</v>
      </c>
      <c r="T17" s="37">
        <v>4.6548953013902501E-2</v>
      </c>
      <c r="U17" s="37">
        <v>2.8051888975370899E-5</v>
      </c>
      <c r="V17" s="37">
        <v>2.9797212535404401E-2</v>
      </c>
      <c r="W17" s="37">
        <v>2.7209763656758101E-2</v>
      </c>
      <c r="X17" s="37">
        <v>2.9852409452772399E-2</v>
      </c>
      <c r="Y17" s="37">
        <v>3.0985275162999901E-2</v>
      </c>
      <c r="Z17" s="37">
        <v>6.37640130622429E-2</v>
      </c>
      <c r="AA17" s="37">
        <v>2.8151942055436299E-5</v>
      </c>
      <c r="AB17" s="37">
        <v>1.69837316512641E-2</v>
      </c>
      <c r="AC17" s="37">
        <v>4.7877472273758499E-2</v>
      </c>
      <c r="AD17" s="37">
        <v>4.5066955471038402E-2</v>
      </c>
      <c r="AE17" s="37">
        <v>9.0240251316060591E-3</v>
      </c>
      <c r="AF17" s="37">
        <v>5.9969429658150102E-2</v>
      </c>
      <c r="AG17" s="37">
        <v>2.7862946522385801E-5</v>
      </c>
      <c r="AH17" s="37">
        <v>1.5976559345810899E-2</v>
      </c>
      <c r="AI17" s="37">
        <v>3.7521117813773E-2</v>
      </c>
      <c r="AJ17" s="37">
        <v>2.9991005503513302E-2</v>
      </c>
      <c r="AK17" s="37">
        <v>2.2267079541257399E-2</v>
      </c>
      <c r="AL17" s="37">
        <v>4.8846115229420603E-2</v>
      </c>
      <c r="AM17" s="37">
        <v>2.2799885535025099E-5</v>
      </c>
      <c r="AN17" s="37">
        <v>1.41658349111206E-2</v>
      </c>
      <c r="AO17" s="37">
        <v>2.4630268119435601E-2</v>
      </c>
      <c r="AP17" s="37">
        <v>2.8482343107649199E-2</v>
      </c>
      <c r="AQ17" s="37">
        <v>2.6201669470873101E-2</v>
      </c>
      <c r="AR17" s="37">
        <v>5.1356527841812702E-2</v>
      </c>
      <c r="AS17" s="37">
        <v>1.9445853188919699E-5</v>
      </c>
      <c r="AT17" s="37">
        <v>1.0100913262771301E-2</v>
      </c>
      <c r="AU17" s="37">
        <v>1.51000667623814E-2</v>
      </c>
      <c r="AV17" s="37">
        <v>1.61176489567307E-2</v>
      </c>
      <c r="AW17" s="37">
        <v>2.34565807182462E-2</v>
      </c>
      <c r="AX17" s="37">
        <v>6.1079613995587201E-2</v>
      </c>
      <c r="AY17" s="37">
        <v>1.6390998367683701E-4</v>
      </c>
      <c r="AZ17" s="37">
        <v>1.6821001305802299E-2</v>
      </c>
      <c r="BA17" s="37">
        <v>4.7877472273758499E-2</v>
      </c>
      <c r="BB17" s="37">
        <v>4.5066955471038402E-2</v>
      </c>
      <c r="BC17" s="37">
        <v>9.0240251316060591E-3</v>
      </c>
      <c r="BD17" s="37">
        <v>5.9969429658150102E-2</v>
      </c>
      <c r="BE17" s="37">
        <v>2.7862946522385801E-5</v>
      </c>
      <c r="BF17" s="37">
        <v>1.51515947725561E-2</v>
      </c>
      <c r="BG17" s="37">
        <v>3.7521117813773E-2</v>
      </c>
      <c r="BH17" s="37">
        <v>2.9991005503513302E-2</v>
      </c>
      <c r="BI17" s="37">
        <v>2.2267079541257399E-2</v>
      </c>
      <c r="BJ17" s="37">
        <v>4.8846115229420603E-2</v>
      </c>
      <c r="BK17" s="37">
        <v>1.28092049833711E-5</v>
      </c>
      <c r="BL17" s="37">
        <v>1.3540773812595001E-2</v>
      </c>
      <c r="BM17" s="37">
        <v>2.4630268119435601E-2</v>
      </c>
      <c r="BN17" s="37">
        <v>2.8482343107649199E-2</v>
      </c>
      <c r="BO17" s="37">
        <v>2.6201669470873101E-2</v>
      </c>
      <c r="BP17" s="37">
        <v>5.1356527841812702E-2</v>
      </c>
      <c r="BQ17" s="37">
        <v>2.66518373366744E-6</v>
      </c>
      <c r="BR17" s="37">
        <v>9.65614487937143E-3</v>
      </c>
      <c r="BS17" s="37">
        <v>1.51000667623814E-2</v>
      </c>
      <c r="BT17" s="37">
        <v>1.61176489567307E-2</v>
      </c>
      <c r="BU17" s="37">
        <v>2.34565807182462E-2</v>
      </c>
      <c r="BV17" s="37">
        <v>6.1079613995587201E-2</v>
      </c>
      <c r="BW17" s="37">
        <v>4.46243616802205E-5</v>
      </c>
      <c r="BX17" s="37">
        <v>1.77567797107877E-2</v>
      </c>
      <c r="BY17" s="37">
        <v>4.7877472273758499E-2</v>
      </c>
      <c r="BZ17" s="37">
        <v>4.5066955471038402E-2</v>
      </c>
      <c r="CA17" s="37">
        <v>9.0240251316060591E-3</v>
      </c>
      <c r="CB17" s="37">
        <v>5.9969429658150102E-2</v>
      </c>
      <c r="CC17" s="37">
        <v>2.7862946522385801E-5</v>
      </c>
      <c r="CD17" s="37">
        <v>1.5953967114387999E-2</v>
      </c>
      <c r="CE17" s="37">
        <v>3.7521117813773E-2</v>
      </c>
      <c r="CF17" s="37">
        <v>2.9991005503513302E-2</v>
      </c>
      <c r="CG17" s="37">
        <v>2.2267079541257399E-2</v>
      </c>
      <c r="CH17" s="37">
        <v>4.8846115229420603E-2</v>
      </c>
      <c r="CI17" s="37">
        <v>1.28092049833711E-5</v>
      </c>
      <c r="CJ17" s="37">
        <v>1.4012777851420501E-2</v>
      </c>
      <c r="CK17" s="37">
        <v>2.4630268119435601E-2</v>
      </c>
      <c r="CL17" s="37">
        <v>2.8482343107649199E-2</v>
      </c>
      <c r="CM17" s="37">
        <v>2.6201669470873101E-2</v>
      </c>
      <c r="CN17" s="37">
        <v>5.1356527841812702E-2</v>
      </c>
      <c r="CO17" s="37">
        <v>2.66518373366744E-6</v>
      </c>
      <c r="CP17" s="37">
        <v>1.04542228619681E-2</v>
      </c>
      <c r="CQ17" s="37">
        <v>1.51000667623814E-2</v>
      </c>
      <c r="CR17" s="37">
        <v>1.61176489567307E-2</v>
      </c>
      <c r="CS17" s="37">
        <v>2.34565807182462E-2</v>
      </c>
      <c r="CT17" s="37">
        <v>6.1079613995587201E-2</v>
      </c>
      <c r="CU17" s="37">
        <v>4.46243616802205E-5</v>
      </c>
    </row>
    <row r="18" spans="1:99" ht="12.75" customHeight="1" x14ac:dyDescent="0.2">
      <c r="A18" s="29">
        <v>12</v>
      </c>
      <c r="C18" s="36" t="s">
        <v>67</v>
      </c>
      <c r="D18" s="37">
        <v>7.5859667994555097E-2</v>
      </c>
      <c r="E18" s="37">
        <v>5.6095133396886203E-2</v>
      </c>
      <c r="F18" s="37">
        <v>0.113003492302106</v>
      </c>
      <c r="G18" s="37">
        <v>7.8698826882423703E-2</v>
      </c>
      <c r="H18" s="37">
        <v>0.13291347378052801</v>
      </c>
      <c r="I18" s="37">
        <v>0.215101947152819</v>
      </c>
      <c r="J18" s="37">
        <v>8.0416640105293494E-2</v>
      </c>
      <c r="K18" s="37">
        <v>7.7911443457573906E-2</v>
      </c>
      <c r="L18" s="37">
        <v>0.11615150297413999</v>
      </c>
      <c r="M18" s="37">
        <v>0.10164875207174</v>
      </c>
      <c r="N18" s="37">
        <v>0.19219330760355699</v>
      </c>
      <c r="O18" s="37">
        <v>0.24127182332126601</v>
      </c>
      <c r="P18" s="37">
        <v>9.5688552612825703E-2</v>
      </c>
      <c r="Q18" s="37">
        <v>8.71563865334853E-2</v>
      </c>
      <c r="R18" s="37">
        <v>0.12641866455103401</v>
      </c>
      <c r="S18" s="37">
        <v>0.153479004680281</v>
      </c>
      <c r="T18" s="37">
        <v>0.23377817905016501</v>
      </c>
      <c r="U18" s="37">
        <v>0.25939235748970002</v>
      </c>
      <c r="V18" s="37">
        <v>0.13771510950061</v>
      </c>
      <c r="W18" s="37">
        <v>0.112664000363977</v>
      </c>
      <c r="X18" s="37">
        <v>0.17839172024337699</v>
      </c>
      <c r="Y18" s="37">
        <v>0.16030557688917901</v>
      </c>
      <c r="Z18" s="37">
        <v>0.33119258972638799</v>
      </c>
      <c r="AA18" s="37">
        <v>0.28284601706463403</v>
      </c>
      <c r="AB18" s="37">
        <v>9.5702552621677095E-2</v>
      </c>
      <c r="AC18" s="37">
        <v>0.13712143719238801</v>
      </c>
      <c r="AD18" s="37">
        <v>0.230423243734764</v>
      </c>
      <c r="AE18" s="37">
        <v>0.110254395149289</v>
      </c>
      <c r="AF18" s="37">
        <v>0.19743924895453899</v>
      </c>
      <c r="AG18" s="37">
        <v>0.215101947152819</v>
      </c>
      <c r="AH18" s="37">
        <v>0.14511136333479499</v>
      </c>
      <c r="AI18" s="37">
        <v>0.14956470712223999</v>
      </c>
      <c r="AJ18" s="37">
        <v>0.24892443022684399</v>
      </c>
      <c r="AK18" s="37">
        <v>0.15696431693142401</v>
      </c>
      <c r="AL18" s="37">
        <v>0.28415856967796399</v>
      </c>
      <c r="AM18" s="37">
        <v>0.26147569921129898</v>
      </c>
      <c r="AN18" s="37">
        <v>0.21585914773918399</v>
      </c>
      <c r="AO18" s="37">
        <v>0.17874655450264601</v>
      </c>
      <c r="AP18" s="37">
        <v>0.28236046754460098</v>
      </c>
      <c r="AQ18" s="37">
        <v>0.208297327394562</v>
      </c>
      <c r="AR18" s="37">
        <v>0.36372909744348902</v>
      </c>
      <c r="AS18" s="37">
        <v>0.292196060827068</v>
      </c>
      <c r="AT18" s="37">
        <v>0.32358283574415903</v>
      </c>
      <c r="AU18" s="37">
        <v>0.24038581900368899</v>
      </c>
      <c r="AV18" s="37">
        <v>0.33407750677056702</v>
      </c>
      <c r="AW18" s="37">
        <v>0.26215438839334798</v>
      </c>
      <c r="AX18" s="37">
        <v>0.48956163950598702</v>
      </c>
      <c r="AY18" s="37">
        <v>0.33073554644827202</v>
      </c>
      <c r="AZ18" s="37">
        <v>9.5887440769518703E-2</v>
      </c>
      <c r="BA18" s="37">
        <v>0.13712143719238801</v>
      </c>
      <c r="BB18" s="37">
        <v>0.230423243734764</v>
      </c>
      <c r="BC18" s="37">
        <v>0.110254395149289</v>
      </c>
      <c r="BD18" s="37">
        <v>0.19743924895453899</v>
      </c>
      <c r="BE18" s="37">
        <v>0.215101947152819</v>
      </c>
      <c r="BF18" s="37">
        <v>0.145298387582005</v>
      </c>
      <c r="BG18" s="37">
        <v>0.14956470712223999</v>
      </c>
      <c r="BH18" s="37">
        <v>0.24892443022684399</v>
      </c>
      <c r="BI18" s="37">
        <v>0.15696431693142401</v>
      </c>
      <c r="BJ18" s="37">
        <v>0.28415856967796399</v>
      </c>
      <c r="BK18" s="37">
        <v>0.24854016604739201</v>
      </c>
      <c r="BL18" s="37">
        <v>0.216544732562999</v>
      </c>
      <c r="BM18" s="37">
        <v>0.17874655450264601</v>
      </c>
      <c r="BN18" s="37">
        <v>0.28236046754460098</v>
      </c>
      <c r="BO18" s="37">
        <v>0.208297327394562</v>
      </c>
      <c r="BP18" s="37">
        <v>0.36372909744348902</v>
      </c>
      <c r="BQ18" s="37">
        <v>0.27107263760203498</v>
      </c>
      <c r="BR18" s="37">
        <v>0.35748868754597701</v>
      </c>
      <c r="BS18" s="37">
        <v>0.24038581900368899</v>
      </c>
      <c r="BT18" s="37">
        <v>0.33407750677056702</v>
      </c>
      <c r="BU18" s="37">
        <v>0.26215438839334798</v>
      </c>
      <c r="BV18" s="37">
        <v>0.48956163950598702</v>
      </c>
      <c r="BW18" s="37">
        <v>0.281549023552425</v>
      </c>
      <c r="BX18" s="37">
        <v>9.5833643511511801E-2</v>
      </c>
      <c r="BY18" s="37">
        <v>0.13712143719238801</v>
      </c>
      <c r="BZ18" s="37">
        <v>0.230423243734764</v>
      </c>
      <c r="CA18" s="37">
        <v>0.110254395149289</v>
      </c>
      <c r="CB18" s="37">
        <v>0.19743924895453899</v>
      </c>
      <c r="CC18" s="37">
        <v>0.215101947152819</v>
      </c>
      <c r="CD18" s="37">
        <v>0.14509596582933201</v>
      </c>
      <c r="CE18" s="37">
        <v>0.14956470712223999</v>
      </c>
      <c r="CF18" s="37">
        <v>0.24892443022684399</v>
      </c>
      <c r="CG18" s="37">
        <v>0.15696431693142401</v>
      </c>
      <c r="CH18" s="37">
        <v>0.28415856967796399</v>
      </c>
      <c r="CI18" s="37">
        <v>0.24854016604739201</v>
      </c>
      <c r="CJ18" s="37">
        <v>0.21610776876940499</v>
      </c>
      <c r="CK18" s="37">
        <v>0.17874655450264601</v>
      </c>
      <c r="CL18" s="37">
        <v>0.28236046754460098</v>
      </c>
      <c r="CM18" s="37">
        <v>0.208297327394562</v>
      </c>
      <c r="CN18" s="37">
        <v>0.36372909744348902</v>
      </c>
      <c r="CO18" s="37">
        <v>0.27107263760203498</v>
      </c>
      <c r="CP18" s="37">
        <v>0.297561278974247</v>
      </c>
      <c r="CQ18" s="37">
        <v>0.24038581900368899</v>
      </c>
      <c r="CR18" s="37">
        <v>0.33407750677056702</v>
      </c>
      <c r="CS18" s="37">
        <v>0.26215438839334798</v>
      </c>
      <c r="CT18" s="37">
        <v>0.48956163950598702</v>
      </c>
      <c r="CU18" s="37">
        <v>0.281549023552425</v>
      </c>
    </row>
    <row r="19" spans="1:99" ht="12.75" customHeight="1" x14ac:dyDescent="0.2">
      <c r="A19" s="29">
        <v>13</v>
      </c>
      <c r="C19" s="36" t="s">
        <v>68</v>
      </c>
      <c r="D19" s="37">
        <v>3.6504652787865402E-3</v>
      </c>
      <c r="E19" s="37">
        <v>0.134156150288335</v>
      </c>
      <c r="F19" s="37">
        <v>0.19485054750507699</v>
      </c>
      <c r="G19" s="37">
        <v>0.14990226332641299</v>
      </c>
      <c r="H19" s="37">
        <v>0.10356652666498301</v>
      </c>
      <c r="I19" s="37">
        <v>0.243633604391742</v>
      </c>
      <c r="J19" s="37">
        <v>3.586217079965E-3</v>
      </c>
      <c r="K19" s="37">
        <v>0.12722046871863399</v>
      </c>
      <c r="L19" s="37">
        <v>0.206091824443354</v>
      </c>
      <c r="M19" s="37">
        <v>0.183959035564734</v>
      </c>
      <c r="N19" s="37">
        <v>0.105561366302849</v>
      </c>
      <c r="O19" s="37">
        <v>0.25324136806434799</v>
      </c>
      <c r="P19" s="37">
        <v>3.9526832356281899E-3</v>
      </c>
      <c r="Q19" s="37">
        <v>0.124463017024804</v>
      </c>
      <c r="R19" s="37">
        <v>0.21487178107509</v>
      </c>
      <c r="S19" s="37">
        <v>0.22498997901749701</v>
      </c>
      <c r="T19" s="37">
        <v>0.10735650429467999</v>
      </c>
      <c r="U19" s="37">
        <v>0.25989397156889199</v>
      </c>
      <c r="V19" s="37">
        <v>4.38538258647921E-3</v>
      </c>
      <c r="W19" s="37">
        <v>0.13491026345335999</v>
      </c>
      <c r="X19" s="37">
        <v>0.30595786809540998</v>
      </c>
      <c r="Y19" s="37">
        <v>0.24761483602277201</v>
      </c>
      <c r="Z19" s="37">
        <v>0.15663000775779701</v>
      </c>
      <c r="AA19" s="37">
        <v>0.26850452887544102</v>
      </c>
      <c r="AB19" s="37">
        <v>6.3740499815483197E-3</v>
      </c>
      <c r="AC19" s="37">
        <v>0.201234225432502</v>
      </c>
      <c r="AD19" s="37">
        <v>0.27165999620352799</v>
      </c>
      <c r="AE19" s="37">
        <v>0.16478089988486599</v>
      </c>
      <c r="AF19" s="37">
        <v>0.10405151252846399</v>
      </c>
      <c r="AG19" s="37">
        <v>0.243633604391742</v>
      </c>
      <c r="AH19" s="37">
        <v>1.2218917301495999E-2</v>
      </c>
      <c r="AI19" s="37">
        <v>0.169049133601651</v>
      </c>
      <c r="AJ19" s="37">
        <v>0.26844108697309899</v>
      </c>
      <c r="AK19" s="37">
        <v>0.21110753671476801</v>
      </c>
      <c r="AL19" s="37">
        <v>0.12963016789420101</v>
      </c>
      <c r="AM19" s="37">
        <v>0.28073159649516999</v>
      </c>
      <c r="AN19" s="37">
        <v>2.2395713443602999E-2</v>
      </c>
      <c r="AO19" s="37">
        <v>0.17505708878201801</v>
      </c>
      <c r="AP19" s="37">
        <v>0.28702317763423502</v>
      </c>
      <c r="AQ19" s="37">
        <v>0.26523100309230002</v>
      </c>
      <c r="AR19" s="37">
        <v>0.14815898569198099</v>
      </c>
      <c r="AS19" s="37">
        <v>0.30530721701427399</v>
      </c>
      <c r="AT19" s="37">
        <v>4.1628811261031497E-2</v>
      </c>
      <c r="AU19" s="37">
        <v>0.17295961839304799</v>
      </c>
      <c r="AV19" s="37">
        <v>0.27545413725590601</v>
      </c>
      <c r="AW19" s="37">
        <v>0.29226974635993003</v>
      </c>
      <c r="AX19" s="37">
        <v>0.164579064107647</v>
      </c>
      <c r="AY19" s="37">
        <v>0.31653764289025899</v>
      </c>
      <c r="AZ19" s="37">
        <v>6.3863640344450903E-3</v>
      </c>
      <c r="BA19" s="37">
        <v>0.201234225432502</v>
      </c>
      <c r="BB19" s="37">
        <v>0.27165999620352799</v>
      </c>
      <c r="BC19" s="37">
        <v>0.16478089988486599</v>
      </c>
      <c r="BD19" s="37">
        <v>0.10405151252846399</v>
      </c>
      <c r="BE19" s="37">
        <v>0.243633604391742</v>
      </c>
      <c r="BF19" s="37">
        <v>1.22346654397363E-2</v>
      </c>
      <c r="BG19" s="37">
        <v>0.169049133601651</v>
      </c>
      <c r="BH19" s="37">
        <v>0.26844108697309899</v>
      </c>
      <c r="BI19" s="37">
        <v>0.21110753671476801</v>
      </c>
      <c r="BJ19" s="37">
        <v>0.12963016789420101</v>
      </c>
      <c r="BK19" s="37">
        <v>0.28058998299571403</v>
      </c>
      <c r="BL19" s="37">
        <v>2.2418627357850999E-2</v>
      </c>
      <c r="BM19" s="37">
        <v>0.17505708878201801</v>
      </c>
      <c r="BN19" s="37">
        <v>0.28702317763423502</v>
      </c>
      <c r="BO19" s="37">
        <v>0.26523100309230002</v>
      </c>
      <c r="BP19" s="37">
        <v>0.14815898569198099</v>
      </c>
      <c r="BQ19" s="37">
        <v>0.30549317991185498</v>
      </c>
      <c r="BR19" s="37">
        <v>3.9795790958237001E-2</v>
      </c>
      <c r="BS19" s="37">
        <v>0.17295961839304799</v>
      </c>
      <c r="BT19" s="37">
        <v>0.27545413725590601</v>
      </c>
      <c r="BU19" s="37">
        <v>0.29226974635993003</v>
      </c>
      <c r="BV19" s="37">
        <v>0.164579064107647</v>
      </c>
      <c r="BW19" s="37">
        <v>0.31716625855256397</v>
      </c>
      <c r="BX19" s="37">
        <v>6.3827809909210304E-3</v>
      </c>
      <c r="BY19" s="37">
        <v>0.201234225432502</v>
      </c>
      <c r="BZ19" s="37">
        <v>0.27165999620352799</v>
      </c>
      <c r="CA19" s="37">
        <v>0.16478089988486599</v>
      </c>
      <c r="CB19" s="37">
        <v>0.10405151252846399</v>
      </c>
      <c r="CC19" s="37">
        <v>0.243633604391742</v>
      </c>
      <c r="CD19" s="37">
        <v>1.2217620774183599E-2</v>
      </c>
      <c r="CE19" s="37">
        <v>0.169049133601651</v>
      </c>
      <c r="CF19" s="37">
        <v>0.26844108697309899</v>
      </c>
      <c r="CG19" s="37">
        <v>0.21110753671476801</v>
      </c>
      <c r="CH19" s="37">
        <v>0.12963016789420101</v>
      </c>
      <c r="CI19" s="37">
        <v>0.28058998299571403</v>
      </c>
      <c r="CJ19" s="37">
        <v>2.2421508251964001E-2</v>
      </c>
      <c r="CK19" s="37">
        <v>0.17505708878201801</v>
      </c>
      <c r="CL19" s="37">
        <v>0.28702317763423502</v>
      </c>
      <c r="CM19" s="37">
        <v>0.26523100309230002</v>
      </c>
      <c r="CN19" s="37">
        <v>0.14815898569198099</v>
      </c>
      <c r="CO19" s="37">
        <v>0.30549317991185498</v>
      </c>
      <c r="CP19" s="37">
        <v>4.3084903224110002E-2</v>
      </c>
      <c r="CQ19" s="37">
        <v>0.17295961839304799</v>
      </c>
      <c r="CR19" s="37">
        <v>0.27545413725590601</v>
      </c>
      <c r="CS19" s="37">
        <v>0.29226974635993003</v>
      </c>
      <c r="CT19" s="37">
        <v>0.164579064107647</v>
      </c>
      <c r="CU19" s="37">
        <v>0.31716625855256397</v>
      </c>
    </row>
    <row r="20" spans="1:99" ht="12.75" customHeight="1" x14ac:dyDescent="0.2">
      <c r="A20" s="29">
        <v>14</v>
      </c>
      <c r="C20" s="36" t="s">
        <v>69</v>
      </c>
      <c r="D20" s="37">
        <v>0</v>
      </c>
      <c r="E20" s="37">
        <v>0</v>
      </c>
      <c r="F20" s="37">
        <v>9.9004701147633697E-2</v>
      </c>
      <c r="G20" s="37">
        <v>3.8589744056503297E-2</v>
      </c>
      <c r="H20" s="37">
        <v>7.3234105893558096E-3</v>
      </c>
      <c r="I20" s="37">
        <v>0.114656024939618</v>
      </c>
      <c r="J20" s="37">
        <v>0</v>
      </c>
      <c r="K20" s="37">
        <v>0</v>
      </c>
      <c r="L20" s="37">
        <v>0.112571795740988</v>
      </c>
      <c r="M20" s="37">
        <v>7.1015219705073906E-2</v>
      </c>
      <c r="N20" s="37">
        <v>1.23464385806518E-2</v>
      </c>
      <c r="O20" s="37">
        <v>0.173831988368815</v>
      </c>
      <c r="P20" s="37">
        <v>0</v>
      </c>
      <c r="Q20" s="37">
        <v>0</v>
      </c>
      <c r="R20" s="37">
        <v>9.7407460543787294E-2</v>
      </c>
      <c r="S20" s="37">
        <v>9.0248662275996205E-2</v>
      </c>
      <c r="T20" s="37">
        <v>1.6087127941423699E-2</v>
      </c>
      <c r="U20" s="37">
        <v>0.21480658298923899</v>
      </c>
      <c r="V20" s="37">
        <v>0</v>
      </c>
      <c r="W20" s="37">
        <v>0</v>
      </c>
      <c r="X20" s="37">
        <v>0.10879896490193899</v>
      </c>
      <c r="Y20" s="37">
        <v>0.22164128644859299</v>
      </c>
      <c r="Z20" s="37">
        <v>2.16856266333155E-2</v>
      </c>
      <c r="AA20" s="37">
        <v>0.26784057108890402</v>
      </c>
      <c r="AB20" s="37">
        <v>0</v>
      </c>
      <c r="AC20" s="37">
        <v>0</v>
      </c>
      <c r="AD20" s="37">
        <v>0.17678523420037801</v>
      </c>
      <c r="AE20" s="37">
        <v>0.112261073618919</v>
      </c>
      <c r="AF20" s="37">
        <v>9.5612747877838692E-3</v>
      </c>
      <c r="AG20" s="37">
        <v>0.114656024939618</v>
      </c>
      <c r="AH20" s="37">
        <v>0</v>
      </c>
      <c r="AI20" s="37">
        <v>0</v>
      </c>
      <c r="AJ20" s="37">
        <v>0.210021044565114</v>
      </c>
      <c r="AK20" s="37">
        <v>0.16815078827643201</v>
      </c>
      <c r="AL20" s="37">
        <v>1.15491739859323E-2</v>
      </c>
      <c r="AM20" s="37">
        <v>0.184639206484944</v>
      </c>
      <c r="AN20" s="37">
        <v>0</v>
      </c>
      <c r="AO20" s="37">
        <v>0</v>
      </c>
      <c r="AP20" s="37">
        <v>0.25242971925333701</v>
      </c>
      <c r="AQ20" s="37">
        <v>0.225330133743807</v>
      </c>
      <c r="AR20" s="37">
        <v>2.7065310481814601E-2</v>
      </c>
      <c r="AS20" s="37">
        <v>0.23099967008045599</v>
      </c>
      <c r="AT20" s="37">
        <v>0</v>
      </c>
      <c r="AU20" s="37">
        <v>0</v>
      </c>
      <c r="AV20" s="37">
        <v>0.29071416210467899</v>
      </c>
      <c r="AW20" s="37">
        <v>0.27593666571485198</v>
      </c>
      <c r="AX20" s="37">
        <v>2.9288585500973099E-2</v>
      </c>
      <c r="AY20" s="37">
        <v>0.24510550241947601</v>
      </c>
      <c r="AZ20" s="37">
        <v>0</v>
      </c>
      <c r="BA20" s="37">
        <v>0</v>
      </c>
      <c r="BB20" s="37">
        <v>0.17678523420037801</v>
      </c>
      <c r="BC20" s="37">
        <v>0.112261073618919</v>
      </c>
      <c r="BD20" s="37">
        <v>9.5612747877838692E-3</v>
      </c>
      <c r="BE20" s="37">
        <v>0.114656024939618</v>
      </c>
      <c r="BF20" s="37">
        <v>0</v>
      </c>
      <c r="BG20" s="37">
        <v>0</v>
      </c>
      <c r="BH20" s="37">
        <v>0.210021044565114</v>
      </c>
      <c r="BI20" s="37">
        <v>0.16815078827643201</v>
      </c>
      <c r="BJ20" s="37">
        <v>1.15491739859323E-2</v>
      </c>
      <c r="BK20" s="37">
        <v>0.18282593497140601</v>
      </c>
      <c r="BL20" s="37">
        <v>0</v>
      </c>
      <c r="BM20" s="37">
        <v>0</v>
      </c>
      <c r="BN20" s="37">
        <v>0.25242971925333701</v>
      </c>
      <c r="BO20" s="37">
        <v>0.225330133743807</v>
      </c>
      <c r="BP20" s="37">
        <v>2.7065310481814601E-2</v>
      </c>
      <c r="BQ20" s="37">
        <v>0.228762489293177</v>
      </c>
      <c r="BR20" s="37">
        <v>0</v>
      </c>
      <c r="BS20" s="37">
        <v>0</v>
      </c>
      <c r="BT20" s="37">
        <v>0.29071416210467899</v>
      </c>
      <c r="BU20" s="37">
        <v>0.27593666571485198</v>
      </c>
      <c r="BV20" s="37">
        <v>2.9288585500973099E-2</v>
      </c>
      <c r="BW20" s="37">
        <v>0.257839276689803</v>
      </c>
      <c r="BX20" s="37">
        <v>0</v>
      </c>
      <c r="BY20" s="37">
        <v>0</v>
      </c>
      <c r="BZ20" s="37">
        <v>0.17678523420037801</v>
      </c>
      <c r="CA20" s="37">
        <v>0.112261073618919</v>
      </c>
      <c r="CB20" s="37">
        <v>9.5612747877838692E-3</v>
      </c>
      <c r="CC20" s="37">
        <v>0.114656024939618</v>
      </c>
      <c r="CD20" s="37">
        <v>0</v>
      </c>
      <c r="CE20" s="37">
        <v>0</v>
      </c>
      <c r="CF20" s="37">
        <v>0.210021044565114</v>
      </c>
      <c r="CG20" s="37">
        <v>0.16815078827643201</v>
      </c>
      <c r="CH20" s="37">
        <v>1.15491739859323E-2</v>
      </c>
      <c r="CI20" s="37">
        <v>0.18282593497140601</v>
      </c>
      <c r="CJ20" s="37">
        <v>0</v>
      </c>
      <c r="CK20" s="37">
        <v>0</v>
      </c>
      <c r="CL20" s="37">
        <v>0.25242971925333701</v>
      </c>
      <c r="CM20" s="37">
        <v>0.225330133743807</v>
      </c>
      <c r="CN20" s="37">
        <v>2.7065310481814601E-2</v>
      </c>
      <c r="CO20" s="37">
        <v>0.228762489293177</v>
      </c>
      <c r="CP20" s="37">
        <v>0</v>
      </c>
      <c r="CQ20" s="37">
        <v>0</v>
      </c>
      <c r="CR20" s="37">
        <v>0.29071416210467899</v>
      </c>
      <c r="CS20" s="37">
        <v>0.27593666571485198</v>
      </c>
      <c r="CT20" s="37">
        <v>2.9288585500973099E-2</v>
      </c>
      <c r="CU20" s="37">
        <v>0.257839276689803</v>
      </c>
    </row>
    <row r="21" spans="1:99" ht="12.75" customHeight="1" x14ac:dyDescent="0.2">
      <c r="A21" s="29">
        <v>15</v>
      </c>
      <c r="C21" s="36" t="s">
        <v>70</v>
      </c>
      <c r="D21" s="37">
        <v>3.0520712177317501E-3</v>
      </c>
      <c r="E21" s="37">
        <v>3.32785642773301E-2</v>
      </c>
      <c r="F21" s="37">
        <v>7.7301133096981403E-2</v>
      </c>
      <c r="G21" s="37">
        <v>1.9151980166887999E-2</v>
      </c>
      <c r="H21" s="37">
        <v>2.3881922488126098E-2</v>
      </c>
      <c r="I21" s="37">
        <v>0</v>
      </c>
      <c r="J21" s="37">
        <v>2.92058435891471E-3</v>
      </c>
      <c r="K21" s="37">
        <v>4.0898795151163903E-2</v>
      </c>
      <c r="L21" s="37">
        <v>5.7547078351184097E-2</v>
      </c>
      <c r="M21" s="37">
        <v>2.72308659322767E-2</v>
      </c>
      <c r="N21" s="37">
        <v>2.81493874819175E-2</v>
      </c>
      <c r="O21" s="37">
        <v>0</v>
      </c>
      <c r="P21" s="37">
        <v>2.95102248332054E-3</v>
      </c>
      <c r="Q21" s="37">
        <v>3.7227742926239801E-2</v>
      </c>
      <c r="R21" s="37">
        <v>4.5690215253840899E-2</v>
      </c>
      <c r="S21" s="37">
        <v>2.8664245051672099E-2</v>
      </c>
      <c r="T21" s="37">
        <v>2.5380400911352401E-2</v>
      </c>
      <c r="U21" s="37">
        <v>0</v>
      </c>
      <c r="V21" s="37">
        <v>2.6148765753379599E-3</v>
      </c>
      <c r="W21" s="37">
        <v>3.9778893172347798E-2</v>
      </c>
      <c r="X21" s="37">
        <v>3.04627836116847E-2</v>
      </c>
      <c r="Y21" s="37">
        <v>1.9794047565175301E-2</v>
      </c>
      <c r="Z21" s="37">
        <v>2.4016650914712601E-2</v>
      </c>
      <c r="AA21" s="37">
        <v>0</v>
      </c>
      <c r="AB21" s="37">
        <v>2.8993682764577502E-3</v>
      </c>
      <c r="AC21" s="37">
        <v>4.2717620339591797E-2</v>
      </c>
      <c r="AD21" s="37">
        <v>7.84181089243709E-2</v>
      </c>
      <c r="AE21" s="37">
        <v>1.8722100920908299E-2</v>
      </c>
      <c r="AF21" s="37">
        <v>2.2403870332758102E-2</v>
      </c>
      <c r="AG21" s="37">
        <v>0</v>
      </c>
      <c r="AH21" s="37">
        <v>2.4811331097122102E-3</v>
      </c>
      <c r="AI21" s="37">
        <v>4.6898843420373502E-2</v>
      </c>
      <c r="AJ21" s="37">
        <v>4.7168257047073801E-2</v>
      </c>
      <c r="AK21" s="37">
        <v>2.20108022504426E-2</v>
      </c>
      <c r="AL21" s="37">
        <v>2.4936121698851E-2</v>
      </c>
      <c r="AM21" s="37">
        <v>0</v>
      </c>
      <c r="AN21" s="37">
        <v>2.09381260619058E-3</v>
      </c>
      <c r="AO21" s="37">
        <v>3.9072278743805498E-2</v>
      </c>
      <c r="AP21" s="37">
        <v>2.8778200891255899E-2</v>
      </c>
      <c r="AQ21" s="37">
        <v>1.9034013557582399E-2</v>
      </c>
      <c r="AR21" s="37">
        <v>2.0498828930551299E-2</v>
      </c>
      <c r="AS21" s="37">
        <v>0</v>
      </c>
      <c r="AT21" s="37">
        <v>1.56627735740737E-3</v>
      </c>
      <c r="AU21" s="37">
        <v>3.3285199384178801E-2</v>
      </c>
      <c r="AV21" s="37">
        <v>1.23735478654929E-2</v>
      </c>
      <c r="AW21" s="37">
        <v>8.7691524838981894E-3</v>
      </c>
      <c r="AX21" s="37">
        <v>1.56155204174536E-2</v>
      </c>
      <c r="AY21" s="37">
        <v>0</v>
      </c>
      <c r="AZ21" s="37">
        <v>2.92154414740962E-3</v>
      </c>
      <c r="BA21" s="37">
        <v>4.2717620339591797E-2</v>
      </c>
      <c r="BB21" s="37">
        <v>7.84181089243709E-2</v>
      </c>
      <c r="BC21" s="37">
        <v>1.8722100920908299E-2</v>
      </c>
      <c r="BD21" s="37">
        <v>2.2403870332758102E-2</v>
      </c>
      <c r="BE21" s="37">
        <v>0</v>
      </c>
      <c r="BF21" s="37">
        <v>2.5427857189168801E-3</v>
      </c>
      <c r="BG21" s="37">
        <v>4.6898843420373502E-2</v>
      </c>
      <c r="BH21" s="37">
        <v>4.7168257047073801E-2</v>
      </c>
      <c r="BI21" s="37">
        <v>2.20108022504426E-2</v>
      </c>
      <c r="BJ21" s="37">
        <v>2.4936121698851E-2</v>
      </c>
      <c r="BK21" s="37">
        <v>0</v>
      </c>
      <c r="BL21" s="37">
        <v>2.1925519220202601E-3</v>
      </c>
      <c r="BM21" s="37">
        <v>3.9072278743805498E-2</v>
      </c>
      <c r="BN21" s="37">
        <v>2.8778200891255899E-2</v>
      </c>
      <c r="BO21" s="37">
        <v>1.9034013557582399E-2</v>
      </c>
      <c r="BP21" s="37">
        <v>2.0498828930551299E-2</v>
      </c>
      <c r="BQ21" s="37">
        <v>0</v>
      </c>
      <c r="BR21" s="37">
        <v>1.4899479497576999E-3</v>
      </c>
      <c r="BS21" s="37">
        <v>3.3285199384178801E-2</v>
      </c>
      <c r="BT21" s="37">
        <v>1.23735478654929E-2</v>
      </c>
      <c r="BU21" s="37">
        <v>8.7691524838981894E-3</v>
      </c>
      <c r="BV21" s="37">
        <v>1.56155204174536E-2</v>
      </c>
      <c r="BW21" s="37">
        <v>0</v>
      </c>
      <c r="BX21" s="37">
        <v>2.8867744858146302E-3</v>
      </c>
      <c r="BY21" s="37">
        <v>4.2717620339591797E-2</v>
      </c>
      <c r="BZ21" s="37">
        <v>7.84181089243709E-2</v>
      </c>
      <c r="CA21" s="37">
        <v>1.8722100920908299E-2</v>
      </c>
      <c r="CB21" s="37">
        <v>2.2403870332758102E-2</v>
      </c>
      <c r="CC21" s="37">
        <v>0</v>
      </c>
      <c r="CD21" s="37">
        <v>2.4788569650068299E-3</v>
      </c>
      <c r="CE21" s="37">
        <v>4.6898843420373502E-2</v>
      </c>
      <c r="CF21" s="37">
        <v>4.7168257047073801E-2</v>
      </c>
      <c r="CG21" s="37">
        <v>2.20108022504426E-2</v>
      </c>
      <c r="CH21" s="37">
        <v>2.4936121698851E-2</v>
      </c>
      <c r="CI21" s="37">
        <v>0</v>
      </c>
      <c r="CJ21" s="37">
        <v>2.10830038946541E-3</v>
      </c>
      <c r="CK21" s="37">
        <v>3.9072278743805498E-2</v>
      </c>
      <c r="CL21" s="37">
        <v>2.8778200891255899E-2</v>
      </c>
      <c r="CM21" s="37">
        <v>1.9034013557582399E-2</v>
      </c>
      <c r="CN21" s="37">
        <v>2.0498828930551299E-2</v>
      </c>
      <c r="CO21" s="37">
        <v>0</v>
      </c>
      <c r="CP21" s="37">
        <v>1.6937961852404599E-3</v>
      </c>
      <c r="CQ21" s="37">
        <v>3.3285199384178801E-2</v>
      </c>
      <c r="CR21" s="37">
        <v>1.23735478654929E-2</v>
      </c>
      <c r="CS21" s="37">
        <v>8.7691524838981894E-3</v>
      </c>
      <c r="CT21" s="37">
        <v>1.56155204174536E-2</v>
      </c>
      <c r="CU21" s="37">
        <v>0</v>
      </c>
    </row>
    <row r="22" spans="1:99" ht="12.75" customHeight="1" x14ac:dyDescent="0.2">
      <c r="A22" s="29">
        <v>16</v>
      </c>
      <c r="C22" s="36" t="s">
        <v>71</v>
      </c>
      <c r="D22" s="37">
        <v>3.0943734834268E-3</v>
      </c>
      <c r="E22" s="37">
        <v>0</v>
      </c>
      <c r="F22" s="37">
        <v>0</v>
      </c>
      <c r="G22" s="37">
        <v>0</v>
      </c>
      <c r="H22" s="37">
        <v>0</v>
      </c>
      <c r="I22" s="37">
        <v>8.0802544914918908E-3</v>
      </c>
      <c r="J22" s="37">
        <v>3.8653502388417099E-3</v>
      </c>
      <c r="K22" s="37">
        <v>0</v>
      </c>
      <c r="L22" s="37">
        <v>0</v>
      </c>
      <c r="M22" s="37">
        <v>0</v>
      </c>
      <c r="N22" s="37">
        <v>0</v>
      </c>
      <c r="O22" s="37">
        <v>5.0158092256724299E-3</v>
      </c>
      <c r="P22" s="37">
        <v>4.6135044203350298E-3</v>
      </c>
      <c r="Q22" s="37">
        <v>0</v>
      </c>
      <c r="R22" s="37">
        <v>0</v>
      </c>
      <c r="S22" s="37">
        <v>0</v>
      </c>
      <c r="T22" s="37">
        <v>0</v>
      </c>
      <c r="U22" s="37">
        <v>2.89392737995203E-3</v>
      </c>
      <c r="V22" s="37">
        <v>6.4287927127738599E-3</v>
      </c>
      <c r="W22" s="37">
        <v>0</v>
      </c>
      <c r="X22" s="37">
        <v>0</v>
      </c>
      <c r="Y22" s="37">
        <v>0</v>
      </c>
      <c r="Z22" s="37">
        <v>0</v>
      </c>
      <c r="AA22" s="37">
        <v>1.4754617478593299E-4</v>
      </c>
      <c r="AB22" s="37">
        <v>3.6167908465907501E-3</v>
      </c>
      <c r="AC22" s="37">
        <v>0</v>
      </c>
      <c r="AD22" s="37">
        <v>0</v>
      </c>
      <c r="AE22" s="37">
        <v>0</v>
      </c>
      <c r="AF22" s="37">
        <v>0</v>
      </c>
      <c r="AG22" s="37">
        <v>8.0802544914918908E-3</v>
      </c>
      <c r="AH22" s="37">
        <v>4.65383425412227E-3</v>
      </c>
      <c r="AI22" s="37">
        <v>0</v>
      </c>
      <c r="AJ22" s="37">
        <v>0</v>
      </c>
      <c r="AK22" s="37">
        <v>0</v>
      </c>
      <c r="AL22" s="37">
        <v>0</v>
      </c>
      <c r="AM22" s="37">
        <v>3.7749487697360498E-3</v>
      </c>
      <c r="AN22" s="37">
        <v>7.1765558822542196E-3</v>
      </c>
      <c r="AO22" s="37">
        <v>0</v>
      </c>
      <c r="AP22" s="37">
        <v>0</v>
      </c>
      <c r="AQ22" s="37">
        <v>0</v>
      </c>
      <c r="AR22" s="37">
        <v>0</v>
      </c>
      <c r="AS22" s="37">
        <v>9.2289253602889697E-4</v>
      </c>
      <c r="AT22" s="37">
        <v>1.10796787959975E-2</v>
      </c>
      <c r="AU22" s="37">
        <v>0</v>
      </c>
      <c r="AV22" s="37">
        <v>0</v>
      </c>
      <c r="AW22" s="37">
        <v>0</v>
      </c>
      <c r="AX22" s="37">
        <v>0</v>
      </c>
      <c r="AY22" s="37">
        <v>4.41733912089352E-4</v>
      </c>
      <c r="AZ22" s="37">
        <v>3.5913155887472999E-3</v>
      </c>
      <c r="BA22" s="37">
        <v>0</v>
      </c>
      <c r="BB22" s="37">
        <v>0</v>
      </c>
      <c r="BC22" s="37">
        <v>0</v>
      </c>
      <c r="BD22" s="37">
        <v>0</v>
      </c>
      <c r="BE22" s="37">
        <v>8.0802544914918908E-3</v>
      </c>
      <c r="BF22" s="37">
        <v>4.2085644218737197E-3</v>
      </c>
      <c r="BG22" s="37">
        <v>0</v>
      </c>
      <c r="BH22" s="37">
        <v>0</v>
      </c>
      <c r="BI22" s="37">
        <v>0</v>
      </c>
      <c r="BJ22" s="37">
        <v>0</v>
      </c>
      <c r="BK22" s="37">
        <v>3.7015971183983298E-3</v>
      </c>
      <c r="BL22" s="37">
        <v>6.3918313705533603E-3</v>
      </c>
      <c r="BM22" s="37">
        <v>0</v>
      </c>
      <c r="BN22" s="37">
        <v>0</v>
      </c>
      <c r="BO22" s="37">
        <v>0</v>
      </c>
      <c r="BP22" s="37">
        <v>0</v>
      </c>
      <c r="BQ22" s="37">
        <v>7.5102211864051197E-4</v>
      </c>
      <c r="BR22" s="37">
        <v>8.2859214385177203E-3</v>
      </c>
      <c r="BS22" s="37">
        <v>0</v>
      </c>
      <c r="BT22" s="37">
        <v>0</v>
      </c>
      <c r="BU22" s="37">
        <v>0</v>
      </c>
      <c r="BV22" s="37">
        <v>0</v>
      </c>
      <c r="BW22" s="37">
        <v>4.4278993754152702E-4</v>
      </c>
      <c r="BX22" s="37">
        <v>3.8394951369768102E-3</v>
      </c>
      <c r="BY22" s="37">
        <v>0</v>
      </c>
      <c r="BZ22" s="37">
        <v>0</v>
      </c>
      <c r="CA22" s="37">
        <v>0</v>
      </c>
      <c r="CB22" s="37">
        <v>0</v>
      </c>
      <c r="CC22" s="37">
        <v>8.0802544914918908E-3</v>
      </c>
      <c r="CD22" s="37">
        <v>4.6249787729419501E-3</v>
      </c>
      <c r="CE22" s="37">
        <v>0</v>
      </c>
      <c r="CF22" s="37">
        <v>0</v>
      </c>
      <c r="CG22" s="37">
        <v>0</v>
      </c>
      <c r="CH22" s="37">
        <v>0</v>
      </c>
      <c r="CI22" s="37">
        <v>3.7015971183983298E-3</v>
      </c>
      <c r="CJ22" s="37">
        <v>6.9603149643070903E-3</v>
      </c>
      <c r="CK22" s="37">
        <v>0</v>
      </c>
      <c r="CL22" s="37">
        <v>0</v>
      </c>
      <c r="CM22" s="37">
        <v>0</v>
      </c>
      <c r="CN22" s="37">
        <v>0</v>
      </c>
      <c r="CO22" s="37">
        <v>7.5102211864051197E-4</v>
      </c>
      <c r="CP22" s="37">
        <v>1.16596755359349E-2</v>
      </c>
      <c r="CQ22" s="37">
        <v>0</v>
      </c>
      <c r="CR22" s="37">
        <v>0</v>
      </c>
      <c r="CS22" s="37">
        <v>0</v>
      </c>
      <c r="CT22" s="37">
        <v>0</v>
      </c>
      <c r="CU22" s="37">
        <v>4.4278993754152702E-4</v>
      </c>
    </row>
    <row r="23" spans="1:99" ht="12.75" customHeight="1" x14ac:dyDescent="0.2">
      <c r="A23" s="29">
        <v>17</v>
      </c>
      <c r="C23" s="36" t="s">
        <v>72</v>
      </c>
      <c r="D23" s="37">
        <v>1.44448319345796E-3</v>
      </c>
      <c r="E23" s="37">
        <v>0</v>
      </c>
      <c r="F23" s="37">
        <v>0</v>
      </c>
      <c r="G23" s="37">
        <v>0</v>
      </c>
      <c r="H23" s="37">
        <v>0</v>
      </c>
      <c r="I23" s="37">
        <v>0</v>
      </c>
      <c r="J23" s="37">
        <v>1.3888093454979E-3</v>
      </c>
      <c r="K23" s="37">
        <v>0</v>
      </c>
      <c r="L23" s="37">
        <v>0</v>
      </c>
      <c r="M23" s="37">
        <v>0</v>
      </c>
      <c r="N23" s="37">
        <v>0</v>
      </c>
      <c r="O23" s="37">
        <v>0</v>
      </c>
      <c r="P23" s="37">
        <v>1.4813157705417001E-3</v>
      </c>
      <c r="Q23" s="37">
        <v>0</v>
      </c>
      <c r="R23" s="37">
        <v>0</v>
      </c>
      <c r="S23" s="37">
        <v>0</v>
      </c>
      <c r="T23" s="37">
        <v>0</v>
      </c>
      <c r="U23" s="37">
        <v>0</v>
      </c>
      <c r="V23" s="37">
        <v>1.5389638177770301E-3</v>
      </c>
      <c r="W23" s="37">
        <v>0</v>
      </c>
      <c r="X23" s="37">
        <v>0</v>
      </c>
      <c r="Y23" s="37">
        <v>0</v>
      </c>
      <c r="Z23" s="37">
        <v>0</v>
      </c>
      <c r="AA23" s="37">
        <v>0</v>
      </c>
      <c r="AB23" s="37">
        <v>1.42597306255606E-3</v>
      </c>
      <c r="AC23" s="37">
        <v>0</v>
      </c>
      <c r="AD23" s="37">
        <v>0</v>
      </c>
      <c r="AE23" s="37">
        <v>0</v>
      </c>
      <c r="AF23" s="37">
        <v>0</v>
      </c>
      <c r="AG23" s="37">
        <v>0</v>
      </c>
      <c r="AH23" s="37">
        <v>1.28233816704802E-3</v>
      </c>
      <c r="AI23" s="37">
        <v>0</v>
      </c>
      <c r="AJ23" s="37">
        <v>0</v>
      </c>
      <c r="AK23" s="37">
        <v>0</v>
      </c>
      <c r="AL23" s="37">
        <v>0</v>
      </c>
      <c r="AM23" s="37">
        <v>0</v>
      </c>
      <c r="AN23" s="37">
        <v>1.1318449325831001E-3</v>
      </c>
      <c r="AO23" s="37">
        <v>0</v>
      </c>
      <c r="AP23" s="37">
        <v>0</v>
      </c>
      <c r="AQ23" s="37">
        <v>0</v>
      </c>
      <c r="AR23" s="37">
        <v>0</v>
      </c>
      <c r="AS23" s="37">
        <v>0</v>
      </c>
      <c r="AT23" s="37">
        <v>1.03102830349311E-3</v>
      </c>
      <c r="AU23" s="37">
        <v>0</v>
      </c>
      <c r="AV23" s="37">
        <v>0</v>
      </c>
      <c r="AW23" s="37">
        <v>0</v>
      </c>
      <c r="AX23" s="37">
        <v>0</v>
      </c>
      <c r="AY23" s="37">
        <v>0</v>
      </c>
      <c r="AZ23" s="37">
        <v>1.4276229343620399E-3</v>
      </c>
      <c r="BA23" s="37">
        <v>0</v>
      </c>
      <c r="BB23" s="37">
        <v>0</v>
      </c>
      <c r="BC23" s="37">
        <v>0</v>
      </c>
      <c r="BD23" s="37">
        <v>0</v>
      </c>
      <c r="BE23" s="37">
        <v>0</v>
      </c>
      <c r="BF23" s="37">
        <v>1.28499872834682E-3</v>
      </c>
      <c r="BG23" s="37">
        <v>0</v>
      </c>
      <c r="BH23" s="37">
        <v>0</v>
      </c>
      <c r="BI23" s="37">
        <v>0</v>
      </c>
      <c r="BJ23" s="37">
        <v>0</v>
      </c>
      <c r="BK23" s="37">
        <v>0</v>
      </c>
      <c r="BL23" s="37">
        <v>1.15715223052928E-3</v>
      </c>
      <c r="BM23" s="37">
        <v>0</v>
      </c>
      <c r="BN23" s="37">
        <v>0</v>
      </c>
      <c r="BO23" s="37">
        <v>0</v>
      </c>
      <c r="BP23" s="37">
        <v>0</v>
      </c>
      <c r="BQ23" s="37">
        <v>0</v>
      </c>
      <c r="BR23" s="37">
        <v>9.7458608943385295E-4</v>
      </c>
      <c r="BS23" s="37">
        <v>0</v>
      </c>
      <c r="BT23" s="37">
        <v>0</v>
      </c>
      <c r="BU23" s="37">
        <v>0</v>
      </c>
      <c r="BV23" s="37">
        <v>0</v>
      </c>
      <c r="BW23" s="37">
        <v>0</v>
      </c>
      <c r="BX23" s="37">
        <v>1.4279263237024901E-3</v>
      </c>
      <c r="BY23" s="37">
        <v>0</v>
      </c>
      <c r="BZ23" s="37">
        <v>0</v>
      </c>
      <c r="CA23" s="37">
        <v>0</v>
      </c>
      <c r="CB23" s="37">
        <v>0</v>
      </c>
      <c r="CC23" s="37">
        <v>0</v>
      </c>
      <c r="CD23" s="37">
        <v>1.2801892243153399E-3</v>
      </c>
      <c r="CE23" s="37">
        <v>0</v>
      </c>
      <c r="CF23" s="37">
        <v>0</v>
      </c>
      <c r="CG23" s="37">
        <v>0</v>
      </c>
      <c r="CH23" s="37">
        <v>0</v>
      </c>
      <c r="CI23" s="37">
        <v>0</v>
      </c>
      <c r="CJ23" s="37">
        <v>1.12811681937505E-3</v>
      </c>
      <c r="CK23" s="37">
        <v>0</v>
      </c>
      <c r="CL23" s="37">
        <v>0</v>
      </c>
      <c r="CM23" s="37">
        <v>0</v>
      </c>
      <c r="CN23" s="37">
        <v>0</v>
      </c>
      <c r="CO23" s="37">
        <v>0</v>
      </c>
      <c r="CP23" s="37">
        <v>1.0910040134342999E-3</v>
      </c>
      <c r="CQ23" s="37">
        <v>0</v>
      </c>
      <c r="CR23" s="37">
        <v>0</v>
      </c>
      <c r="CS23" s="37">
        <v>0</v>
      </c>
      <c r="CT23" s="37">
        <v>0</v>
      </c>
      <c r="CU23" s="37">
        <v>0</v>
      </c>
    </row>
    <row r="24" spans="1:99" ht="12.75" customHeight="1" x14ac:dyDescent="0.2">
      <c r="A24" s="29">
        <v>18</v>
      </c>
      <c r="C24" s="36" t="s">
        <v>73</v>
      </c>
      <c r="D24" s="37">
        <v>1.0156206159102499E-2</v>
      </c>
      <c r="E24" s="37">
        <v>0</v>
      </c>
      <c r="F24" s="37">
        <v>0</v>
      </c>
      <c r="G24" s="37">
        <v>0</v>
      </c>
      <c r="H24" s="37">
        <v>0</v>
      </c>
      <c r="I24" s="37">
        <v>0</v>
      </c>
      <c r="J24" s="37">
        <v>9.5212880208181399E-3</v>
      </c>
      <c r="K24" s="37">
        <v>0</v>
      </c>
      <c r="L24" s="37">
        <v>0</v>
      </c>
      <c r="M24" s="37">
        <v>0</v>
      </c>
      <c r="N24" s="37">
        <v>0</v>
      </c>
      <c r="O24" s="37">
        <v>0</v>
      </c>
      <c r="P24" s="37">
        <v>9.99725534226663E-3</v>
      </c>
      <c r="Q24" s="37">
        <v>0</v>
      </c>
      <c r="R24" s="37">
        <v>0</v>
      </c>
      <c r="S24" s="37">
        <v>0</v>
      </c>
      <c r="T24" s="37">
        <v>0</v>
      </c>
      <c r="U24" s="37">
        <v>0</v>
      </c>
      <c r="V24" s="37">
        <v>1.00066609360271E-2</v>
      </c>
      <c r="W24" s="37">
        <v>0</v>
      </c>
      <c r="X24" s="37">
        <v>0</v>
      </c>
      <c r="Y24" s="37">
        <v>0</v>
      </c>
      <c r="Z24" s="37">
        <v>0</v>
      </c>
      <c r="AA24" s="37">
        <v>0</v>
      </c>
      <c r="AB24" s="37">
        <v>9.3125276146099698E-3</v>
      </c>
      <c r="AC24" s="37">
        <v>0</v>
      </c>
      <c r="AD24" s="37">
        <v>0</v>
      </c>
      <c r="AE24" s="37">
        <v>0</v>
      </c>
      <c r="AF24" s="37">
        <v>0</v>
      </c>
      <c r="AG24" s="37">
        <v>0</v>
      </c>
      <c r="AH24" s="37">
        <v>8.03202010269124E-3</v>
      </c>
      <c r="AI24" s="37">
        <v>0</v>
      </c>
      <c r="AJ24" s="37">
        <v>0</v>
      </c>
      <c r="AK24" s="37">
        <v>0</v>
      </c>
      <c r="AL24" s="37">
        <v>0</v>
      </c>
      <c r="AM24" s="37">
        <v>0</v>
      </c>
      <c r="AN24" s="37">
        <v>7.5758233779705001E-3</v>
      </c>
      <c r="AO24" s="37">
        <v>0</v>
      </c>
      <c r="AP24" s="37">
        <v>0</v>
      </c>
      <c r="AQ24" s="37">
        <v>0</v>
      </c>
      <c r="AR24" s="37">
        <v>0</v>
      </c>
      <c r="AS24" s="37">
        <v>0</v>
      </c>
      <c r="AT24" s="37">
        <v>6.4579609384930901E-3</v>
      </c>
      <c r="AU24" s="37">
        <v>0</v>
      </c>
      <c r="AV24" s="37">
        <v>0</v>
      </c>
      <c r="AW24" s="37">
        <v>0</v>
      </c>
      <c r="AX24" s="37">
        <v>0</v>
      </c>
      <c r="AY24" s="37">
        <v>0</v>
      </c>
      <c r="AZ24" s="37">
        <v>9.3305185243111599E-3</v>
      </c>
      <c r="BA24" s="37">
        <v>0</v>
      </c>
      <c r="BB24" s="37">
        <v>0</v>
      </c>
      <c r="BC24" s="37">
        <v>0</v>
      </c>
      <c r="BD24" s="37">
        <v>0</v>
      </c>
      <c r="BE24" s="37">
        <v>0</v>
      </c>
      <c r="BF24" s="37">
        <v>8.0423720315737201E-3</v>
      </c>
      <c r="BG24" s="37">
        <v>0</v>
      </c>
      <c r="BH24" s="37">
        <v>0</v>
      </c>
      <c r="BI24" s="37">
        <v>0</v>
      </c>
      <c r="BJ24" s="37">
        <v>0</v>
      </c>
      <c r="BK24" s="37">
        <v>0</v>
      </c>
      <c r="BL24" s="37">
        <v>7.5835744937220798E-3</v>
      </c>
      <c r="BM24" s="37">
        <v>0</v>
      </c>
      <c r="BN24" s="37">
        <v>0</v>
      </c>
      <c r="BO24" s="37">
        <v>0</v>
      </c>
      <c r="BP24" s="37">
        <v>0</v>
      </c>
      <c r="BQ24" s="37">
        <v>0</v>
      </c>
      <c r="BR24" s="37">
        <v>6.1736008245161502E-3</v>
      </c>
      <c r="BS24" s="37">
        <v>0</v>
      </c>
      <c r="BT24" s="37">
        <v>0</v>
      </c>
      <c r="BU24" s="37">
        <v>0</v>
      </c>
      <c r="BV24" s="37">
        <v>0</v>
      </c>
      <c r="BW24" s="37">
        <v>0</v>
      </c>
      <c r="BX24" s="37">
        <v>9.3252836749047902E-3</v>
      </c>
      <c r="BY24" s="37">
        <v>0</v>
      </c>
      <c r="BZ24" s="37">
        <v>0</v>
      </c>
      <c r="CA24" s="37">
        <v>0</v>
      </c>
      <c r="CB24" s="37">
        <v>0</v>
      </c>
      <c r="CC24" s="37">
        <v>0</v>
      </c>
      <c r="CD24" s="37">
        <v>8.0311678395012902E-3</v>
      </c>
      <c r="CE24" s="37">
        <v>0</v>
      </c>
      <c r="CF24" s="37">
        <v>0</v>
      </c>
      <c r="CG24" s="37">
        <v>0</v>
      </c>
      <c r="CH24" s="37">
        <v>0</v>
      </c>
      <c r="CI24" s="37">
        <v>0</v>
      </c>
      <c r="CJ24" s="37">
        <v>7.5845490170399201E-3</v>
      </c>
      <c r="CK24" s="37">
        <v>0</v>
      </c>
      <c r="CL24" s="37">
        <v>0</v>
      </c>
      <c r="CM24" s="37">
        <v>0</v>
      </c>
      <c r="CN24" s="37">
        <v>0</v>
      </c>
      <c r="CO24" s="37">
        <v>0</v>
      </c>
      <c r="CP24" s="37">
        <v>6.6838474035533502E-3</v>
      </c>
      <c r="CQ24" s="37">
        <v>0</v>
      </c>
      <c r="CR24" s="37">
        <v>0</v>
      </c>
      <c r="CS24" s="37">
        <v>0</v>
      </c>
      <c r="CT24" s="37">
        <v>0</v>
      </c>
      <c r="CU24" s="37">
        <v>0</v>
      </c>
    </row>
    <row r="25" spans="1:99" ht="12.75" customHeight="1" x14ac:dyDescent="0.2">
      <c r="A25" s="29">
        <v>19</v>
      </c>
      <c r="C25" s="36" t="s">
        <v>74</v>
      </c>
      <c r="D25" s="37">
        <v>5.2282918371100305E-4</v>
      </c>
      <c r="E25" s="37">
        <v>0</v>
      </c>
      <c r="F25" s="37">
        <v>0</v>
      </c>
      <c r="G25" s="37">
        <v>0</v>
      </c>
      <c r="H25" s="37">
        <v>0</v>
      </c>
      <c r="I25" s="37">
        <v>0</v>
      </c>
      <c r="J25" s="37">
        <v>7.7394948046322803E-4</v>
      </c>
      <c r="K25" s="37">
        <v>0</v>
      </c>
      <c r="L25" s="37">
        <v>0</v>
      </c>
      <c r="M25" s="37">
        <v>0</v>
      </c>
      <c r="N25" s="37">
        <v>0</v>
      </c>
      <c r="O25" s="37">
        <v>0</v>
      </c>
      <c r="P25" s="37">
        <v>1.25377823838953E-3</v>
      </c>
      <c r="Q25" s="37">
        <v>0</v>
      </c>
      <c r="R25" s="37">
        <v>0</v>
      </c>
      <c r="S25" s="37">
        <v>0</v>
      </c>
      <c r="T25" s="37">
        <v>0</v>
      </c>
      <c r="U25" s="37">
        <v>0</v>
      </c>
      <c r="V25" s="37">
        <v>2.0800154576551899E-3</v>
      </c>
      <c r="W25" s="37">
        <v>0</v>
      </c>
      <c r="X25" s="37">
        <v>0</v>
      </c>
      <c r="Y25" s="37">
        <v>0</v>
      </c>
      <c r="Z25" s="37">
        <v>0</v>
      </c>
      <c r="AA25" s="37">
        <v>0</v>
      </c>
      <c r="AB25" s="37">
        <v>5.1612946115718096E-4</v>
      </c>
      <c r="AC25" s="37">
        <v>0</v>
      </c>
      <c r="AD25" s="37">
        <v>0</v>
      </c>
      <c r="AE25" s="37">
        <v>0</v>
      </c>
      <c r="AF25" s="37">
        <v>0</v>
      </c>
      <c r="AG25" s="37">
        <v>0</v>
      </c>
      <c r="AH25" s="37">
        <v>7.2471230790782703E-4</v>
      </c>
      <c r="AI25" s="37">
        <v>0</v>
      </c>
      <c r="AJ25" s="37">
        <v>0</v>
      </c>
      <c r="AK25" s="37">
        <v>0</v>
      </c>
      <c r="AL25" s="37">
        <v>0</v>
      </c>
      <c r="AM25" s="37">
        <v>0</v>
      </c>
      <c r="AN25" s="37">
        <v>6.2609032048494204E-3</v>
      </c>
      <c r="AO25" s="37">
        <v>0</v>
      </c>
      <c r="AP25" s="37">
        <v>0</v>
      </c>
      <c r="AQ25" s="37">
        <v>0</v>
      </c>
      <c r="AR25" s="37">
        <v>0</v>
      </c>
      <c r="AS25" s="37">
        <v>0</v>
      </c>
      <c r="AT25" s="37">
        <v>1.9253563090441E-2</v>
      </c>
      <c r="AU25" s="37">
        <v>0</v>
      </c>
      <c r="AV25" s="37">
        <v>0</v>
      </c>
      <c r="AW25" s="37">
        <v>0</v>
      </c>
      <c r="AX25" s="37">
        <v>0</v>
      </c>
      <c r="AY25" s="37">
        <v>0</v>
      </c>
      <c r="AZ25" s="37">
        <v>5.1712657374723995E-4</v>
      </c>
      <c r="BA25" s="37">
        <v>0</v>
      </c>
      <c r="BB25" s="37">
        <v>0</v>
      </c>
      <c r="BC25" s="37">
        <v>0</v>
      </c>
      <c r="BD25" s="37">
        <v>0</v>
      </c>
      <c r="BE25" s="37">
        <v>0</v>
      </c>
      <c r="BF25" s="37">
        <v>7.2564634071349803E-4</v>
      </c>
      <c r="BG25" s="37">
        <v>0</v>
      </c>
      <c r="BH25" s="37">
        <v>0</v>
      </c>
      <c r="BI25" s="37">
        <v>0</v>
      </c>
      <c r="BJ25" s="37">
        <v>0</v>
      </c>
      <c r="BK25" s="37">
        <v>0</v>
      </c>
      <c r="BL25" s="37">
        <v>6.2673089752890198E-3</v>
      </c>
      <c r="BM25" s="37">
        <v>0</v>
      </c>
      <c r="BN25" s="37">
        <v>0</v>
      </c>
      <c r="BO25" s="37">
        <v>0</v>
      </c>
      <c r="BP25" s="37">
        <v>0</v>
      </c>
      <c r="BQ25" s="37">
        <v>0</v>
      </c>
      <c r="BR25" s="37">
        <v>1.8405780725851799E-2</v>
      </c>
      <c r="BS25" s="37">
        <v>0</v>
      </c>
      <c r="BT25" s="37">
        <v>0</v>
      </c>
      <c r="BU25" s="37">
        <v>0</v>
      </c>
      <c r="BV25" s="37">
        <v>0</v>
      </c>
      <c r="BW25" s="37">
        <v>0</v>
      </c>
      <c r="BX25" s="37">
        <v>5.1683644198976598E-4</v>
      </c>
      <c r="BY25" s="37">
        <v>0</v>
      </c>
      <c r="BZ25" s="37">
        <v>0</v>
      </c>
      <c r="CA25" s="37">
        <v>0</v>
      </c>
      <c r="CB25" s="37">
        <v>0</v>
      </c>
      <c r="CC25" s="37">
        <v>0</v>
      </c>
      <c r="CD25" s="37">
        <v>7.2463540998981505E-4</v>
      </c>
      <c r="CE25" s="37">
        <v>0</v>
      </c>
      <c r="CF25" s="37">
        <v>0</v>
      </c>
      <c r="CG25" s="37">
        <v>0</v>
      </c>
      <c r="CH25" s="37">
        <v>0</v>
      </c>
      <c r="CI25" s="37">
        <v>0</v>
      </c>
      <c r="CJ25" s="37">
        <v>6.2681143525872302E-3</v>
      </c>
      <c r="CK25" s="37">
        <v>0</v>
      </c>
      <c r="CL25" s="37">
        <v>0</v>
      </c>
      <c r="CM25" s="37">
        <v>0</v>
      </c>
      <c r="CN25" s="37">
        <v>0</v>
      </c>
      <c r="CO25" s="37">
        <v>0</v>
      </c>
      <c r="CP25" s="37">
        <v>1.9927013944005399E-2</v>
      </c>
      <c r="CQ25" s="37">
        <v>0</v>
      </c>
      <c r="CR25" s="37">
        <v>0</v>
      </c>
      <c r="CS25" s="37">
        <v>0</v>
      </c>
      <c r="CT25" s="37">
        <v>0</v>
      </c>
      <c r="CU25" s="37">
        <v>0</v>
      </c>
    </row>
    <row r="26" spans="1:99" ht="12.75" customHeight="1" x14ac:dyDescent="0.2">
      <c r="A26" s="29">
        <v>20</v>
      </c>
      <c r="C26" s="36" t="s">
        <v>75</v>
      </c>
      <c r="D26" s="37">
        <v>0</v>
      </c>
      <c r="E26" s="37">
        <v>0</v>
      </c>
      <c r="F26" s="37">
        <v>0</v>
      </c>
      <c r="G26" s="37">
        <v>0</v>
      </c>
      <c r="H26" s="37">
        <v>0</v>
      </c>
      <c r="I26" s="37">
        <v>1.6717767913431499E-3</v>
      </c>
      <c r="J26" s="37">
        <v>0</v>
      </c>
      <c r="K26" s="37">
        <v>0</v>
      </c>
      <c r="L26" s="37">
        <v>0</v>
      </c>
      <c r="M26" s="37">
        <v>0</v>
      </c>
      <c r="N26" s="37">
        <v>0</v>
      </c>
      <c r="O26" s="37">
        <v>1.24255273999612E-2</v>
      </c>
      <c r="P26" s="37">
        <v>0</v>
      </c>
      <c r="Q26" s="37">
        <v>0</v>
      </c>
      <c r="R26" s="37">
        <v>0</v>
      </c>
      <c r="S26" s="37">
        <v>0</v>
      </c>
      <c r="T26" s="37">
        <v>0</v>
      </c>
      <c r="U26" s="37">
        <v>1.9871634675670598E-2</v>
      </c>
      <c r="V26" s="37">
        <v>0</v>
      </c>
      <c r="W26" s="37">
        <v>0</v>
      </c>
      <c r="X26" s="37">
        <v>0</v>
      </c>
      <c r="Y26" s="37">
        <v>0</v>
      </c>
      <c r="Z26" s="37">
        <v>0</v>
      </c>
      <c r="AA26" s="37">
        <v>2.95092349571866E-2</v>
      </c>
      <c r="AB26" s="37">
        <v>0</v>
      </c>
      <c r="AC26" s="37">
        <v>0</v>
      </c>
      <c r="AD26" s="37">
        <v>0</v>
      </c>
      <c r="AE26" s="37">
        <v>0</v>
      </c>
      <c r="AF26" s="37">
        <v>0</v>
      </c>
      <c r="AG26" s="37">
        <v>1.6717767913431499E-3</v>
      </c>
      <c r="AH26" s="37">
        <v>0</v>
      </c>
      <c r="AI26" s="37">
        <v>0</v>
      </c>
      <c r="AJ26" s="37">
        <v>0</v>
      </c>
      <c r="AK26" s="37">
        <v>0</v>
      </c>
      <c r="AL26" s="37">
        <v>0</v>
      </c>
      <c r="AM26" s="37">
        <v>8.4292385470106099E-4</v>
      </c>
      <c r="AN26" s="37">
        <v>0</v>
      </c>
      <c r="AO26" s="37">
        <v>0</v>
      </c>
      <c r="AP26" s="37">
        <v>0</v>
      </c>
      <c r="AQ26" s="37">
        <v>0</v>
      </c>
      <c r="AR26" s="37">
        <v>0</v>
      </c>
      <c r="AS26" s="37">
        <v>2.9384898347160101E-4</v>
      </c>
      <c r="AT26" s="37">
        <v>0</v>
      </c>
      <c r="AU26" s="37">
        <v>0</v>
      </c>
      <c r="AV26" s="37">
        <v>0</v>
      </c>
      <c r="AW26" s="37">
        <v>0</v>
      </c>
      <c r="AX26" s="37">
        <v>0</v>
      </c>
      <c r="AY26" s="37">
        <v>5.4038781912264095E-4</v>
      </c>
      <c r="AZ26" s="37">
        <v>0</v>
      </c>
      <c r="BA26" s="37">
        <v>0</v>
      </c>
      <c r="BB26" s="37">
        <v>0</v>
      </c>
      <c r="BC26" s="37">
        <v>0</v>
      </c>
      <c r="BD26" s="37">
        <v>0</v>
      </c>
      <c r="BE26" s="37">
        <v>1.6717767913431499E-3</v>
      </c>
      <c r="BF26" s="37">
        <v>0</v>
      </c>
      <c r="BG26" s="37">
        <v>0</v>
      </c>
      <c r="BH26" s="37">
        <v>0</v>
      </c>
      <c r="BI26" s="37">
        <v>0</v>
      </c>
      <c r="BJ26" s="37">
        <v>0</v>
      </c>
      <c r="BK26" s="37">
        <v>7.3717867460950997E-4</v>
      </c>
      <c r="BL26" s="37">
        <v>0</v>
      </c>
      <c r="BM26" s="37">
        <v>0</v>
      </c>
      <c r="BN26" s="37">
        <v>0</v>
      </c>
      <c r="BO26" s="37">
        <v>0</v>
      </c>
      <c r="BP26" s="37">
        <v>0</v>
      </c>
      <c r="BQ26" s="37">
        <v>1.0739616296559301E-4</v>
      </c>
      <c r="BR26" s="37">
        <v>0</v>
      </c>
      <c r="BS26" s="37">
        <v>0</v>
      </c>
      <c r="BT26" s="37">
        <v>0</v>
      </c>
      <c r="BU26" s="37">
        <v>0</v>
      </c>
      <c r="BV26" s="37">
        <v>0</v>
      </c>
      <c r="BW26" s="37">
        <v>1.3859325045049799E-4</v>
      </c>
      <c r="BX26" s="37">
        <v>0</v>
      </c>
      <c r="BY26" s="37">
        <v>0</v>
      </c>
      <c r="BZ26" s="37">
        <v>0</v>
      </c>
      <c r="CA26" s="37">
        <v>0</v>
      </c>
      <c r="CB26" s="37">
        <v>0</v>
      </c>
      <c r="CC26" s="37">
        <v>1.6717767913431499E-3</v>
      </c>
      <c r="CD26" s="37">
        <v>0</v>
      </c>
      <c r="CE26" s="37">
        <v>0</v>
      </c>
      <c r="CF26" s="37">
        <v>0</v>
      </c>
      <c r="CG26" s="37">
        <v>0</v>
      </c>
      <c r="CH26" s="37">
        <v>0</v>
      </c>
      <c r="CI26" s="37">
        <v>7.3717867460950997E-4</v>
      </c>
      <c r="CJ26" s="37">
        <v>0</v>
      </c>
      <c r="CK26" s="37">
        <v>0</v>
      </c>
      <c r="CL26" s="37">
        <v>0</v>
      </c>
      <c r="CM26" s="37">
        <v>0</v>
      </c>
      <c r="CN26" s="37">
        <v>0</v>
      </c>
      <c r="CO26" s="37">
        <v>1.0739616296559301E-4</v>
      </c>
      <c r="CP26" s="37">
        <v>0</v>
      </c>
      <c r="CQ26" s="37">
        <v>0</v>
      </c>
      <c r="CR26" s="37">
        <v>0</v>
      </c>
      <c r="CS26" s="37">
        <v>0</v>
      </c>
      <c r="CT26" s="37">
        <v>0</v>
      </c>
      <c r="CU26" s="37">
        <v>1.3859325045049799E-4</v>
      </c>
    </row>
    <row r="27" spans="1:99" ht="12.75" customHeight="1" x14ac:dyDescent="0.2">
      <c r="A27" s="29">
        <v>21</v>
      </c>
      <c r="C27" s="36" t="s">
        <v>76</v>
      </c>
      <c r="D27" s="37">
        <v>0</v>
      </c>
      <c r="E27" s="37">
        <v>0</v>
      </c>
      <c r="F27" s="37">
        <v>0</v>
      </c>
      <c r="G27" s="37">
        <v>0</v>
      </c>
      <c r="H27" s="37">
        <v>0</v>
      </c>
      <c r="I27" s="37">
        <v>5.1586346618308E-2</v>
      </c>
      <c r="J27" s="37">
        <v>0</v>
      </c>
      <c r="K27" s="37">
        <v>0</v>
      </c>
      <c r="L27" s="37">
        <v>0</v>
      </c>
      <c r="M27" s="37">
        <v>0</v>
      </c>
      <c r="N27" s="37">
        <v>0</v>
      </c>
      <c r="O27" s="37">
        <v>3.7862882986856798E-2</v>
      </c>
      <c r="P27" s="37">
        <v>0</v>
      </c>
      <c r="Q27" s="37">
        <v>0</v>
      </c>
      <c r="R27" s="37">
        <v>0</v>
      </c>
      <c r="S27" s="37">
        <v>0</v>
      </c>
      <c r="T27" s="37">
        <v>0</v>
      </c>
      <c r="U27" s="37">
        <v>2.83604883235299E-2</v>
      </c>
      <c r="V27" s="37">
        <v>0</v>
      </c>
      <c r="W27" s="37">
        <v>0</v>
      </c>
      <c r="X27" s="37">
        <v>0</v>
      </c>
      <c r="Y27" s="37">
        <v>0</v>
      </c>
      <c r="Z27" s="37">
        <v>0</v>
      </c>
      <c r="AA27" s="37">
        <v>1.60614066569107E-2</v>
      </c>
      <c r="AB27" s="37">
        <v>0</v>
      </c>
      <c r="AC27" s="37">
        <v>0</v>
      </c>
      <c r="AD27" s="37">
        <v>0</v>
      </c>
      <c r="AE27" s="37">
        <v>0</v>
      </c>
      <c r="AF27" s="37">
        <v>0</v>
      </c>
      <c r="AG27" s="37">
        <v>5.1586346618308E-2</v>
      </c>
      <c r="AH27" s="37">
        <v>0</v>
      </c>
      <c r="AI27" s="37">
        <v>0</v>
      </c>
      <c r="AJ27" s="37">
        <v>0</v>
      </c>
      <c r="AK27" s="37">
        <v>0</v>
      </c>
      <c r="AL27" s="37">
        <v>0</v>
      </c>
      <c r="AM27" s="37">
        <v>3.6529150123863097E-2</v>
      </c>
      <c r="AN27" s="37">
        <v>0</v>
      </c>
      <c r="AO27" s="37">
        <v>0</v>
      </c>
      <c r="AP27" s="37">
        <v>0</v>
      </c>
      <c r="AQ27" s="37">
        <v>0</v>
      </c>
      <c r="AR27" s="37">
        <v>0</v>
      </c>
      <c r="AS27" s="37">
        <v>2.6554487719024401E-2</v>
      </c>
      <c r="AT27" s="37">
        <v>0</v>
      </c>
      <c r="AU27" s="37">
        <v>0</v>
      </c>
      <c r="AV27" s="37">
        <v>0</v>
      </c>
      <c r="AW27" s="37">
        <v>0</v>
      </c>
      <c r="AX27" s="37">
        <v>0</v>
      </c>
      <c r="AY27" s="37">
        <v>1.9602700703020799E-2</v>
      </c>
      <c r="AZ27" s="37">
        <v>0</v>
      </c>
      <c r="BA27" s="37">
        <v>0</v>
      </c>
      <c r="BB27" s="37">
        <v>0</v>
      </c>
      <c r="BC27" s="37">
        <v>0</v>
      </c>
      <c r="BD27" s="37">
        <v>0</v>
      </c>
      <c r="BE27" s="37">
        <v>5.1586346618308E-2</v>
      </c>
      <c r="BF27" s="37">
        <v>0</v>
      </c>
      <c r="BG27" s="37">
        <v>0</v>
      </c>
      <c r="BH27" s="37">
        <v>0</v>
      </c>
      <c r="BI27" s="37">
        <v>0</v>
      </c>
      <c r="BJ27" s="37">
        <v>0</v>
      </c>
      <c r="BK27" s="37">
        <v>3.6896511039999601E-2</v>
      </c>
      <c r="BL27" s="37">
        <v>0</v>
      </c>
      <c r="BM27" s="37">
        <v>0</v>
      </c>
      <c r="BN27" s="37">
        <v>0</v>
      </c>
      <c r="BO27" s="37">
        <v>0</v>
      </c>
      <c r="BP27" s="37">
        <v>0</v>
      </c>
      <c r="BQ27" s="37">
        <v>2.6997709212240501E-2</v>
      </c>
      <c r="BR27" s="37">
        <v>0</v>
      </c>
      <c r="BS27" s="37">
        <v>0</v>
      </c>
      <c r="BT27" s="37">
        <v>0</v>
      </c>
      <c r="BU27" s="37">
        <v>0</v>
      </c>
      <c r="BV27" s="37">
        <v>0</v>
      </c>
      <c r="BW27" s="37">
        <v>1.9834358498283501E-2</v>
      </c>
      <c r="BX27" s="37">
        <v>0</v>
      </c>
      <c r="BY27" s="37">
        <v>0</v>
      </c>
      <c r="BZ27" s="37">
        <v>0</v>
      </c>
      <c r="CA27" s="37">
        <v>0</v>
      </c>
      <c r="CB27" s="37">
        <v>0</v>
      </c>
      <c r="CC27" s="37">
        <v>5.1586346618308E-2</v>
      </c>
      <c r="CD27" s="37">
        <v>0</v>
      </c>
      <c r="CE27" s="37">
        <v>0</v>
      </c>
      <c r="CF27" s="37">
        <v>0</v>
      </c>
      <c r="CG27" s="37">
        <v>0</v>
      </c>
      <c r="CH27" s="37">
        <v>0</v>
      </c>
      <c r="CI27" s="37">
        <v>3.6896511039999601E-2</v>
      </c>
      <c r="CJ27" s="37">
        <v>0</v>
      </c>
      <c r="CK27" s="37">
        <v>0</v>
      </c>
      <c r="CL27" s="37">
        <v>0</v>
      </c>
      <c r="CM27" s="37">
        <v>0</v>
      </c>
      <c r="CN27" s="37">
        <v>0</v>
      </c>
      <c r="CO27" s="37">
        <v>2.6997709212240501E-2</v>
      </c>
      <c r="CP27" s="37">
        <v>0</v>
      </c>
      <c r="CQ27" s="37">
        <v>0</v>
      </c>
      <c r="CR27" s="37">
        <v>0</v>
      </c>
      <c r="CS27" s="37">
        <v>0</v>
      </c>
      <c r="CT27" s="37">
        <v>0</v>
      </c>
      <c r="CU27" s="37">
        <v>1.9834358498283501E-2</v>
      </c>
    </row>
    <row r="28" spans="1:99" ht="12.75" customHeight="1" x14ac:dyDescent="0.2">
      <c r="A28" s="29">
        <v>22</v>
      </c>
      <c r="C28" s="36" t="s">
        <v>77</v>
      </c>
      <c r="D28" s="37">
        <v>0.21419516786708001</v>
      </c>
      <c r="E28" s="37">
        <v>-5.0953537849896403E-2</v>
      </c>
      <c r="F28" s="37">
        <v>5.7593077264893898E-2</v>
      </c>
      <c r="G28" s="37">
        <v>-0.17816431325478199</v>
      </c>
      <c r="H28" s="37">
        <v>0.15916619898706</v>
      </c>
      <c r="I28" s="37">
        <v>0</v>
      </c>
      <c r="J28" s="37">
        <v>0.26486300792848</v>
      </c>
      <c r="K28" s="37">
        <v>-0.14180591917073801</v>
      </c>
      <c r="L28" s="37">
        <v>9.6604349516075994E-2</v>
      </c>
      <c r="M28" s="37">
        <v>-4.86747522885684E-2</v>
      </c>
      <c r="N28" s="37">
        <v>2.76047771060982E-2</v>
      </c>
      <c r="O28" s="37">
        <v>0</v>
      </c>
      <c r="P28" s="37">
        <v>0.28970585521391201</v>
      </c>
      <c r="Q28" s="37">
        <v>-0.19933590423379999</v>
      </c>
      <c r="R28" s="37">
        <v>0.16696570633075</v>
      </c>
      <c r="S28" s="37">
        <v>-6.6738638071413595E-4</v>
      </c>
      <c r="T28" s="37">
        <v>-4.31464489789617E-2</v>
      </c>
      <c r="U28" s="37">
        <v>0</v>
      </c>
      <c r="V28" s="37">
        <v>0.32326661059324502</v>
      </c>
      <c r="W28" s="37">
        <v>-0.159285696257675</v>
      </c>
      <c r="X28" s="37">
        <v>0.123762148829093</v>
      </c>
      <c r="Y28" s="37">
        <v>-1.08247788771058E-2</v>
      </c>
      <c r="Z28" s="37">
        <v>-3.4813087234920999E-2</v>
      </c>
      <c r="AA28" s="37">
        <v>0</v>
      </c>
      <c r="AB28" s="37">
        <v>0.19224550953306099</v>
      </c>
      <c r="AC28" s="37">
        <v>-0.13292820475592501</v>
      </c>
      <c r="AD28" s="37">
        <v>-3.49812891968369E-2</v>
      </c>
      <c r="AE28" s="37">
        <v>-0.15603412967174701</v>
      </c>
      <c r="AF28" s="37">
        <v>0.20920059532628901</v>
      </c>
      <c r="AG28" s="37">
        <v>0</v>
      </c>
      <c r="AH28" s="37">
        <v>0.21081677181031599</v>
      </c>
      <c r="AI28" s="37">
        <v>-0.165448413861113</v>
      </c>
      <c r="AJ28" s="37">
        <v>6.2677596418634902E-4</v>
      </c>
      <c r="AK28" s="37">
        <v>-7.5830741836811794E-2</v>
      </c>
      <c r="AL28" s="37">
        <v>7.4185444937925699E-2</v>
      </c>
      <c r="AM28" s="37">
        <v>0</v>
      </c>
      <c r="AN28" s="37">
        <v>0.190126767186234</v>
      </c>
      <c r="AO28" s="37">
        <v>-0.11269333290366899</v>
      </c>
      <c r="AP28" s="37">
        <v>-4.8532104494559303E-2</v>
      </c>
      <c r="AQ28" s="37">
        <v>-4.5444134523430803E-2</v>
      </c>
      <c r="AR28" s="37">
        <v>1.1547556878327399E-2</v>
      </c>
      <c r="AS28" s="37">
        <v>0</v>
      </c>
      <c r="AT28" s="37">
        <v>0.155115737686846</v>
      </c>
      <c r="AU28" s="37">
        <v>-5.8478261162668799E-2</v>
      </c>
      <c r="AV28" s="37">
        <v>-9.0565690775284299E-2</v>
      </c>
      <c r="AW28" s="37">
        <v>-9.9211620694688599E-2</v>
      </c>
      <c r="AX28" s="37">
        <v>-2.6021153065153398E-2</v>
      </c>
      <c r="AY28" s="37">
        <v>0</v>
      </c>
      <c r="AZ28" s="37">
        <v>0.19267543844896701</v>
      </c>
      <c r="BA28" s="37">
        <v>-0.13292820475592501</v>
      </c>
      <c r="BB28" s="37">
        <v>-3.49812891968369E-2</v>
      </c>
      <c r="BC28" s="37">
        <v>-0.15603412967174701</v>
      </c>
      <c r="BD28" s="37">
        <v>0.20920059532628901</v>
      </c>
      <c r="BE28" s="37">
        <v>0</v>
      </c>
      <c r="BF28" s="37">
        <v>0.21112065852408099</v>
      </c>
      <c r="BG28" s="37">
        <v>-0.165448413861113</v>
      </c>
      <c r="BH28" s="37">
        <v>6.2677596418634902E-4</v>
      </c>
      <c r="BI28" s="37">
        <v>-7.5830741836811794E-2</v>
      </c>
      <c r="BJ28" s="37">
        <v>7.4185444937925699E-2</v>
      </c>
      <c r="BK28" s="37">
        <v>0</v>
      </c>
      <c r="BL28" s="37">
        <v>0.190351580438477</v>
      </c>
      <c r="BM28" s="37">
        <v>-0.11269333290366899</v>
      </c>
      <c r="BN28" s="37">
        <v>-4.8532104494559303E-2</v>
      </c>
      <c r="BO28" s="37">
        <v>-4.5444134523430803E-2</v>
      </c>
      <c r="BP28" s="37">
        <v>1.1547556878327399E-2</v>
      </c>
      <c r="BQ28" s="37">
        <v>0</v>
      </c>
      <c r="BR28" s="37">
        <v>0.14647550005246901</v>
      </c>
      <c r="BS28" s="37">
        <v>-5.8478261162668799E-2</v>
      </c>
      <c r="BT28" s="37">
        <v>-9.0565690775284299E-2</v>
      </c>
      <c r="BU28" s="37">
        <v>-9.9211620694688599E-2</v>
      </c>
      <c r="BV28" s="37">
        <v>-2.6021153065153398E-2</v>
      </c>
      <c r="BW28" s="37">
        <v>0</v>
      </c>
      <c r="BX28" s="37">
        <v>0.19255030682162799</v>
      </c>
      <c r="BY28" s="37">
        <v>-0.13292820475592501</v>
      </c>
      <c r="BZ28" s="37">
        <v>-3.49812891968369E-2</v>
      </c>
      <c r="CA28" s="37">
        <v>-0.15603412967174701</v>
      </c>
      <c r="CB28" s="37">
        <v>0.20920059532628901</v>
      </c>
      <c r="CC28" s="37">
        <v>0</v>
      </c>
      <c r="CD28" s="37">
        <v>0.210791758503374</v>
      </c>
      <c r="CE28" s="37">
        <v>-0.165448413861113</v>
      </c>
      <c r="CF28" s="37">
        <v>6.2677596418634902E-4</v>
      </c>
      <c r="CG28" s="37">
        <v>-7.5830741836811794E-2</v>
      </c>
      <c r="CH28" s="37">
        <v>7.4185444937925699E-2</v>
      </c>
      <c r="CI28" s="37">
        <v>0</v>
      </c>
      <c r="CJ28" s="37">
        <v>0.190379851938934</v>
      </c>
      <c r="CK28" s="37">
        <v>-0.11269333290366899</v>
      </c>
      <c r="CL28" s="37">
        <v>-4.8532104494559303E-2</v>
      </c>
      <c r="CM28" s="37">
        <v>-4.5444134523430803E-2</v>
      </c>
      <c r="CN28" s="37">
        <v>1.1547556878327399E-2</v>
      </c>
      <c r="CO28" s="37">
        <v>0</v>
      </c>
      <c r="CP28" s="37">
        <v>0.162171743015708</v>
      </c>
      <c r="CQ28" s="37">
        <v>-5.8478261162668799E-2</v>
      </c>
      <c r="CR28" s="37">
        <v>-9.0565690775284299E-2</v>
      </c>
      <c r="CS28" s="37">
        <v>-9.9211620694688599E-2</v>
      </c>
      <c r="CT28" s="37">
        <v>-2.6021153065153398E-2</v>
      </c>
      <c r="CU28" s="37">
        <v>0</v>
      </c>
    </row>
    <row r="29" spans="1:99" ht="12.75" customHeight="1" x14ac:dyDescent="0.2">
      <c r="A29" s="29">
        <v>23</v>
      </c>
      <c r="C29" s="36" t="s">
        <v>78</v>
      </c>
      <c r="D29" s="37">
        <v>0</v>
      </c>
      <c r="E29" s="37">
        <v>0</v>
      </c>
      <c r="F29" s="37">
        <v>0.33253963174360401</v>
      </c>
      <c r="G29" s="37">
        <v>0.66746036825639599</v>
      </c>
      <c r="H29" s="37">
        <v>0</v>
      </c>
      <c r="I29" s="37">
        <v>0</v>
      </c>
      <c r="J29" s="37">
        <v>0</v>
      </c>
      <c r="K29" s="37">
        <v>0</v>
      </c>
      <c r="L29" s="37">
        <v>0.35544843154853201</v>
      </c>
      <c r="M29" s="37">
        <v>0.64455156845146799</v>
      </c>
      <c r="N29" s="37">
        <v>0</v>
      </c>
      <c r="O29" s="37">
        <v>0</v>
      </c>
      <c r="P29" s="37">
        <v>0</v>
      </c>
      <c r="Q29" s="37">
        <v>0</v>
      </c>
      <c r="R29" s="37">
        <v>0.37683684738273399</v>
      </c>
      <c r="S29" s="37">
        <v>0.62316315261726596</v>
      </c>
      <c r="T29" s="37">
        <v>0</v>
      </c>
      <c r="U29" s="37">
        <v>0</v>
      </c>
      <c r="V29" s="37">
        <v>0</v>
      </c>
      <c r="W29" s="37">
        <v>0</v>
      </c>
      <c r="X29" s="37">
        <v>0.41562026630854998</v>
      </c>
      <c r="Y29" s="37">
        <v>0.58437973369145002</v>
      </c>
      <c r="Z29" s="37">
        <v>0</v>
      </c>
      <c r="AA29" s="37">
        <v>0</v>
      </c>
      <c r="AB29" s="37">
        <v>0</v>
      </c>
      <c r="AC29" s="37">
        <v>0</v>
      </c>
      <c r="AD29" s="37">
        <v>0.33253963174360401</v>
      </c>
      <c r="AE29" s="37">
        <v>0.66746036825639599</v>
      </c>
      <c r="AF29" s="37">
        <v>0</v>
      </c>
      <c r="AG29" s="37">
        <v>0</v>
      </c>
      <c r="AH29" s="37">
        <v>0</v>
      </c>
      <c r="AI29" s="37">
        <v>5.9982690870535801E-2</v>
      </c>
      <c r="AJ29" s="37">
        <v>0.283189478010686</v>
      </c>
      <c r="AK29" s="37">
        <v>0.65682783111877796</v>
      </c>
      <c r="AL29" s="37">
        <v>0</v>
      </c>
      <c r="AM29" s="37">
        <v>0</v>
      </c>
      <c r="AN29" s="37">
        <v>0</v>
      </c>
      <c r="AO29" s="37">
        <v>3.6280588624199001E-2</v>
      </c>
      <c r="AP29" s="37">
        <v>0.25980944937901701</v>
      </c>
      <c r="AQ29" s="37">
        <v>0.70390996199678502</v>
      </c>
      <c r="AR29" s="37">
        <v>0</v>
      </c>
      <c r="AS29" s="37">
        <v>0</v>
      </c>
      <c r="AT29" s="37">
        <v>0</v>
      </c>
      <c r="AU29" s="37">
        <v>6.1073129032899701E-2</v>
      </c>
      <c r="AV29" s="37">
        <v>0.228988226339878</v>
      </c>
      <c r="AW29" s="37">
        <v>0.709938644627222</v>
      </c>
      <c r="AX29" s="37">
        <v>0</v>
      </c>
      <c r="AY29" s="37">
        <v>0</v>
      </c>
      <c r="AZ29" s="37">
        <v>0</v>
      </c>
      <c r="BA29" s="37">
        <v>0</v>
      </c>
      <c r="BB29" s="37">
        <v>0.33253963174360401</v>
      </c>
      <c r="BC29" s="37">
        <v>0.66746036825639599</v>
      </c>
      <c r="BD29" s="37">
        <v>0</v>
      </c>
      <c r="BE29" s="37">
        <v>0</v>
      </c>
      <c r="BF29" s="37">
        <v>0</v>
      </c>
      <c r="BG29" s="37">
        <v>9.1301446174156795E-2</v>
      </c>
      <c r="BH29" s="37">
        <v>0.34181299907537099</v>
      </c>
      <c r="BI29" s="37">
        <v>0.56688555475047198</v>
      </c>
      <c r="BJ29" s="37">
        <v>0</v>
      </c>
      <c r="BK29" s="37">
        <v>0</v>
      </c>
      <c r="BL29" s="37">
        <v>0</v>
      </c>
      <c r="BM29" s="37">
        <v>9.7588214378970597E-2</v>
      </c>
      <c r="BN29" s="37">
        <v>0.34978792181027402</v>
      </c>
      <c r="BO29" s="37">
        <v>0.55262386381075601</v>
      </c>
      <c r="BP29" s="37">
        <v>0</v>
      </c>
      <c r="BQ29" s="37">
        <v>0</v>
      </c>
      <c r="BR29" s="37">
        <v>0</v>
      </c>
      <c r="BS29" s="37">
        <v>9.3039022012270503E-2</v>
      </c>
      <c r="BT29" s="37">
        <v>0.221322075510374</v>
      </c>
      <c r="BU29" s="37">
        <v>0.68563890247735604</v>
      </c>
      <c r="BV29" s="37">
        <v>0</v>
      </c>
      <c r="BW29" s="37">
        <v>0</v>
      </c>
      <c r="BX29" s="37">
        <v>0</v>
      </c>
      <c r="BY29" s="37">
        <v>0</v>
      </c>
      <c r="BZ29" s="37">
        <v>0.33253963174360401</v>
      </c>
      <c r="CA29" s="37">
        <v>0.66746036825639599</v>
      </c>
      <c r="CB29" s="37">
        <v>0</v>
      </c>
      <c r="CC29" s="37">
        <v>0</v>
      </c>
      <c r="CD29" s="37">
        <v>0</v>
      </c>
      <c r="CE29" s="37">
        <v>9.1301446174156795E-2</v>
      </c>
      <c r="CF29" s="37">
        <v>0.34181299907537099</v>
      </c>
      <c r="CG29" s="37">
        <v>0.56688555475047198</v>
      </c>
      <c r="CH29" s="37">
        <v>0</v>
      </c>
      <c r="CI29" s="37">
        <v>0</v>
      </c>
      <c r="CJ29" s="37">
        <v>0</v>
      </c>
      <c r="CK29" s="37">
        <v>9.7588214378970597E-2</v>
      </c>
      <c r="CL29" s="37">
        <v>0.34978792181027402</v>
      </c>
      <c r="CM29" s="37">
        <v>0.55262386381075601</v>
      </c>
      <c r="CN29" s="37">
        <v>0</v>
      </c>
      <c r="CO29" s="37">
        <v>0</v>
      </c>
      <c r="CP29" s="37">
        <v>0</v>
      </c>
      <c r="CQ29" s="37">
        <v>9.3039022012270503E-2</v>
      </c>
      <c r="CR29" s="37">
        <v>0.221322075510374</v>
      </c>
      <c r="CS29" s="37">
        <v>0.68563890247735604</v>
      </c>
      <c r="CT29" s="37">
        <v>0</v>
      </c>
      <c r="CU29" s="37">
        <v>0</v>
      </c>
    </row>
    <row r="30" spans="1:99" ht="12.75" customHeight="1" x14ac:dyDescent="0.2">
      <c r="A30" s="29">
        <v>24</v>
      </c>
      <c r="B30" s="38" t="s">
        <v>79</v>
      </c>
      <c r="C30" s="30" t="s">
        <v>57</v>
      </c>
      <c r="D30" s="39">
        <f>D$8*LCI!$D$4</f>
        <v>0</v>
      </c>
      <c r="E30" s="39">
        <f>E$8*LCI!$K$4</f>
        <v>0</v>
      </c>
      <c r="F30" s="39">
        <f>F$8*LCI!$R$4</f>
        <v>0</v>
      </c>
      <c r="G30" s="39">
        <f>G$8*LCI!$Y$4</f>
        <v>0</v>
      </c>
      <c r="H30" s="39">
        <f>H$8*LCI!$AF$4</f>
        <v>0</v>
      </c>
      <c r="I30" s="39">
        <f>I$8*LCI!$AM$4</f>
        <v>0</v>
      </c>
      <c r="J30" s="39">
        <f>J$8*LCI!$D$4</f>
        <v>0</v>
      </c>
      <c r="K30" s="39">
        <f>K$8*LCI!$K$4</f>
        <v>0</v>
      </c>
      <c r="L30" s="39">
        <f>L$8*LCI!$R$4</f>
        <v>0</v>
      </c>
      <c r="M30" s="39">
        <f>M$8*LCI!$Y$4</f>
        <v>0</v>
      </c>
      <c r="N30" s="39">
        <f>N$8*LCI!$AF$4</f>
        <v>0</v>
      </c>
      <c r="O30" s="39">
        <f>O$8*LCI!$AM$4</f>
        <v>0</v>
      </c>
      <c r="P30" s="39">
        <f>P$8*LCI!$D$4</f>
        <v>0</v>
      </c>
      <c r="Q30" s="39">
        <f>Q$8*LCI!$K$4</f>
        <v>0</v>
      </c>
      <c r="R30" s="39">
        <f>R$8*LCI!$R$4</f>
        <v>0</v>
      </c>
      <c r="S30" s="39">
        <f>S$8*LCI!$Y$4</f>
        <v>0</v>
      </c>
      <c r="T30" s="39">
        <f>T$8*LCI!$AF$4</f>
        <v>0</v>
      </c>
      <c r="U30" s="39">
        <f>U$8*LCI!$AM$4</f>
        <v>0</v>
      </c>
      <c r="V30" s="39">
        <f>V$8*LCI!$D$4</f>
        <v>0</v>
      </c>
      <c r="W30" s="39">
        <f>W$8*LCI!$K$4</f>
        <v>0</v>
      </c>
      <c r="X30" s="39">
        <f>X$8*LCI!$R$4</f>
        <v>0</v>
      </c>
      <c r="Y30" s="39">
        <f>Y$8*LCI!$Y$4</f>
        <v>0</v>
      </c>
      <c r="Z30" s="39">
        <f>Z$8*LCI!$AF$4</f>
        <v>0</v>
      </c>
      <c r="AA30" s="39">
        <f>AA$8*LCI!$AM$4</f>
        <v>0</v>
      </c>
      <c r="AB30" s="39">
        <f>AB$8*LCI!$D$4</f>
        <v>0</v>
      </c>
      <c r="AC30" s="39">
        <f>AC$8*LCI!$K$4</f>
        <v>0</v>
      </c>
      <c r="AD30" s="39">
        <f>AD$8*LCI!$R$4</f>
        <v>0</v>
      </c>
      <c r="AE30" s="39">
        <f>AE$8*LCI!$Y$4</f>
        <v>0</v>
      </c>
      <c r="AF30" s="39">
        <f>AF$8*LCI!$AF$4</f>
        <v>0</v>
      </c>
      <c r="AG30" s="39">
        <f>AG$8*LCI!$AM$4</f>
        <v>0</v>
      </c>
      <c r="AH30" s="39">
        <f>AH$8*LCI!$D$4</f>
        <v>0</v>
      </c>
      <c r="AI30" s="39">
        <f>AI$8*LCI!$K$4</f>
        <v>0</v>
      </c>
      <c r="AJ30" s="39">
        <f>AJ$8*LCI!$R$4</f>
        <v>0</v>
      </c>
      <c r="AK30" s="39">
        <f>AK$8*LCI!$Y$4</f>
        <v>0</v>
      </c>
      <c r="AL30" s="39">
        <f>AL$8*LCI!$AF$4</f>
        <v>0</v>
      </c>
      <c r="AM30" s="39">
        <f>AM$8*LCI!$AM$4</f>
        <v>0</v>
      </c>
      <c r="AN30" s="39">
        <f>AN$8*LCI!$D$4</f>
        <v>0</v>
      </c>
      <c r="AO30" s="39">
        <f>AO$8*LCI!$K$4</f>
        <v>0</v>
      </c>
      <c r="AP30" s="39">
        <f>AP$8*LCI!$R$4</f>
        <v>0</v>
      </c>
      <c r="AQ30" s="39">
        <f>AQ$8*LCI!$Y$4</f>
        <v>0</v>
      </c>
      <c r="AR30" s="39">
        <f>AR$8*LCI!$AF$4</f>
        <v>0</v>
      </c>
      <c r="AS30" s="39">
        <f>AS$8*LCI!$AM$4</f>
        <v>0</v>
      </c>
      <c r="AT30" s="39">
        <f>AT$8*LCI!$D$4</f>
        <v>0</v>
      </c>
      <c r="AU30" s="39">
        <f>AU$8*LCI!$K$4</f>
        <v>0</v>
      </c>
      <c r="AV30" s="39">
        <f>AV$8*LCI!$R$4</f>
        <v>0</v>
      </c>
      <c r="AW30" s="39">
        <f>AW$8*LCI!$Y$4</f>
        <v>0</v>
      </c>
      <c r="AX30" s="39">
        <f>AX$8*LCI!$AF$4</f>
        <v>0</v>
      </c>
      <c r="AY30" s="39">
        <f>AY$8*LCI!$AM$4</f>
        <v>0</v>
      </c>
      <c r="AZ30" s="39">
        <f>AZ$8*LCI!$D$4</f>
        <v>0</v>
      </c>
      <c r="BA30" s="39">
        <f>BA$8*LCI!$K$4</f>
        <v>0</v>
      </c>
      <c r="BB30" s="39">
        <f>BB$8*LCI!$R$4</f>
        <v>0</v>
      </c>
      <c r="BC30" s="39">
        <f>BC$8*LCI!$Y$4</f>
        <v>0</v>
      </c>
      <c r="BD30" s="39">
        <f>BD$8*LCI!$AF$4</f>
        <v>0</v>
      </c>
      <c r="BE30" s="39">
        <f>BE$8*LCI!$AM$4</f>
        <v>0</v>
      </c>
      <c r="BF30" s="39">
        <f>BF$8*LCI!$D$4</f>
        <v>0</v>
      </c>
      <c r="BG30" s="39">
        <f>BG$8*LCI!$K$4</f>
        <v>0</v>
      </c>
      <c r="BH30" s="39">
        <f>BH$8*LCI!$R$4</f>
        <v>0</v>
      </c>
      <c r="BI30" s="39">
        <f>BI$8*LCI!$Y$4</f>
        <v>0</v>
      </c>
      <c r="BJ30" s="39">
        <f>BJ$8*LCI!$AF$4</f>
        <v>0</v>
      </c>
      <c r="BK30" s="39">
        <f>BK$8*LCI!$AM$4</f>
        <v>0</v>
      </c>
      <c r="BL30" s="39">
        <f>BL$8*LCI!$D$4</f>
        <v>0</v>
      </c>
      <c r="BM30" s="39">
        <f>BM$8*LCI!$K$4</f>
        <v>0</v>
      </c>
      <c r="BN30" s="39">
        <f>BN$8*LCI!$R$4</f>
        <v>0</v>
      </c>
      <c r="BO30" s="39">
        <f>BO$8*LCI!$Y$4</f>
        <v>0</v>
      </c>
      <c r="BP30" s="39">
        <f>BP$8*LCI!$AF$4</f>
        <v>0</v>
      </c>
      <c r="BQ30" s="39">
        <f>BQ$8*LCI!$AM$4</f>
        <v>0</v>
      </c>
      <c r="BR30" s="39">
        <f>BR$8*LCI!$D$4</f>
        <v>0</v>
      </c>
      <c r="BS30" s="39">
        <f>BS$8*LCI!$K$4</f>
        <v>0</v>
      </c>
      <c r="BT30" s="39">
        <f>BT$8*LCI!$R$4</f>
        <v>0</v>
      </c>
      <c r="BU30" s="39">
        <f>BU$8*LCI!$Y$4</f>
        <v>0</v>
      </c>
      <c r="BV30" s="39">
        <f>BV$8*LCI!$AF$4</f>
        <v>0</v>
      </c>
      <c r="BW30" s="39">
        <f>BW$8*LCI!$AM$4</f>
        <v>0</v>
      </c>
      <c r="BX30" s="39">
        <f>BX$8*LCI!$D$4</f>
        <v>0</v>
      </c>
      <c r="BY30" s="39">
        <f>BY$8*LCI!$K$4</f>
        <v>0</v>
      </c>
      <c r="BZ30" s="39">
        <f>BZ$8*LCI!$R$4</f>
        <v>0</v>
      </c>
      <c r="CA30" s="39">
        <f>CA$8*LCI!$Y$4</f>
        <v>0</v>
      </c>
      <c r="CB30" s="39">
        <f>CB$8*LCI!$AF$4</f>
        <v>0</v>
      </c>
      <c r="CC30" s="39">
        <f>CC$8*LCI!$AM$4</f>
        <v>0</v>
      </c>
      <c r="CD30" s="39">
        <f>CD$8*LCI!$D$4</f>
        <v>0</v>
      </c>
      <c r="CE30" s="39">
        <f>CE$8*LCI!$K$4</f>
        <v>0</v>
      </c>
      <c r="CF30" s="39">
        <f>CF$8*LCI!$R$4</f>
        <v>0</v>
      </c>
      <c r="CG30" s="39">
        <f>CG$8*LCI!$Y$4</f>
        <v>0</v>
      </c>
      <c r="CH30" s="39">
        <f>CH$8*LCI!$AF$4</f>
        <v>0</v>
      </c>
      <c r="CI30" s="39">
        <f>CI$8*LCI!$AM$4</f>
        <v>0</v>
      </c>
      <c r="CJ30" s="39">
        <f>CJ$8*LCI!$D$4</f>
        <v>0</v>
      </c>
      <c r="CK30" s="39">
        <f>CK$8*LCI!$K$4</f>
        <v>0</v>
      </c>
      <c r="CL30" s="39">
        <f>CL$8*LCI!$R$4</f>
        <v>0</v>
      </c>
      <c r="CM30" s="39">
        <f>CM$8*LCI!$Y$4</f>
        <v>0</v>
      </c>
      <c r="CN30" s="39">
        <f>CN$8*LCI!$AF$4</f>
        <v>0</v>
      </c>
      <c r="CO30" s="39">
        <f>CO$8*LCI!$AM$4</f>
        <v>0</v>
      </c>
      <c r="CP30" s="39">
        <f>CP$8*LCI!$D$4</f>
        <v>0</v>
      </c>
      <c r="CQ30" s="39">
        <f>CQ$8*LCI!$K$4</f>
        <v>0</v>
      </c>
      <c r="CR30" s="39">
        <f>CR$8*LCI!$R$4</f>
        <v>0</v>
      </c>
      <c r="CS30" s="39">
        <f>CS$8*LCI!$Y$4</f>
        <v>0</v>
      </c>
      <c r="CT30" s="39">
        <f>CT$8*LCI!$AF$4</f>
        <v>0</v>
      </c>
      <c r="CU30" s="39">
        <f>CU$8*LCI!$AM$4</f>
        <v>0</v>
      </c>
    </row>
    <row r="31" spans="1:99" ht="12.75" customHeight="1" x14ac:dyDescent="0.2">
      <c r="A31" s="29">
        <v>25</v>
      </c>
      <c r="B31" s="28"/>
      <c r="C31" s="30" t="s">
        <v>58</v>
      </c>
      <c r="D31" s="39">
        <f>D$9*LCI!$D$5</f>
        <v>2.7158279994490321E-4</v>
      </c>
      <c r="E31" s="39">
        <f>E$9*LCI!$K$5</f>
        <v>0</v>
      </c>
      <c r="F31" s="39">
        <f>F$9*LCI!$R$5</f>
        <v>0</v>
      </c>
      <c r="G31" s="39">
        <f>G$9*LCI!$Y$5</f>
        <v>0</v>
      </c>
      <c r="H31" s="39">
        <f>H$9*LCI!$AF$5</f>
        <v>0</v>
      </c>
      <c r="I31" s="39">
        <f>I$9*LCI!$AM$5</f>
        <v>0</v>
      </c>
      <c r="J31" s="39">
        <f>J$9*LCI!$D$5</f>
        <v>2.620434077043804E-4</v>
      </c>
      <c r="K31" s="39">
        <f>K$9*LCI!$K$5</f>
        <v>0</v>
      </c>
      <c r="L31" s="39">
        <f>L$9*LCI!$R$5</f>
        <v>0</v>
      </c>
      <c r="M31" s="39">
        <f>M$9*LCI!$Y$5</f>
        <v>0</v>
      </c>
      <c r="N31" s="39">
        <f>N$9*LCI!$AF$5</f>
        <v>0</v>
      </c>
      <c r="O31" s="39">
        <f>O$9*LCI!$AM$5</f>
        <v>0</v>
      </c>
      <c r="P31" s="39">
        <f>P$9*LCI!$D$5</f>
        <v>2.8760582147104247E-4</v>
      </c>
      <c r="Q31" s="39">
        <f>Q$9*LCI!$K$5</f>
        <v>0</v>
      </c>
      <c r="R31" s="39">
        <f>R$9*LCI!$R$5</f>
        <v>0</v>
      </c>
      <c r="S31" s="39">
        <f>S$9*LCI!$Y$5</f>
        <v>0</v>
      </c>
      <c r="T31" s="39">
        <f>T$9*LCI!$AF$5</f>
        <v>0</v>
      </c>
      <c r="U31" s="39">
        <f>U$9*LCI!$AM$5</f>
        <v>0</v>
      </c>
      <c r="V31" s="39">
        <f>V$9*LCI!$D$5</f>
        <v>3.0110904930841009E-4</v>
      </c>
      <c r="W31" s="39">
        <f>W$9*LCI!$K$5</f>
        <v>0</v>
      </c>
      <c r="X31" s="39">
        <f>X$9*LCI!$R$5</f>
        <v>0</v>
      </c>
      <c r="Y31" s="39">
        <f>Y$9*LCI!$Y$5</f>
        <v>0</v>
      </c>
      <c r="Z31" s="39">
        <f>Z$9*LCI!$AF$5</f>
        <v>0</v>
      </c>
      <c r="AA31" s="39">
        <f>AA$9*LCI!$AM$5</f>
        <v>0</v>
      </c>
      <c r="AB31" s="39">
        <f>AB$9*LCI!$D$5</f>
        <v>2.7476011952555827E-4</v>
      </c>
      <c r="AC31" s="39">
        <f>AC$9*LCI!$K$5</f>
        <v>0</v>
      </c>
      <c r="AD31" s="39">
        <f>AD$9*LCI!$R$5</f>
        <v>0</v>
      </c>
      <c r="AE31" s="39">
        <f>AE$9*LCI!$Y$5</f>
        <v>0</v>
      </c>
      <c r="AF31" s="39">
        <f>AF$9*LCI!$AF$5</f>
        <v>0</v>
      </c>
      <c r="AG31" s="39">
        <f>AG$9*LCI!$AM$5</f>
        <v>0</v>
      </c>
      <c r="AH31" s="39">
        <f>AH$9*LCI!$D$5</f>
        <v>2.5438351005751349E-4</v>
      </c>
      <c r="AI31" s="39">
        <f>AI$9*LCI!$K$5</f>
        <v>0</v>
      </c>
      <c r="AJ31" s="39">
        <f>AJ$9*LCI!$R$5</f>
        <v>0</v>
      </c>
      <c r="AK31" s="39">
        <f>AK$9*LCI!$Y$5</f>
        <v>0</v>
      </c>
      <c r="AL31" s="39">
        <f>AL$9*LCI!$AF$5</f>
        <v>0</v>
      </c>
      <c r="AM31" s="39">
        <f>AM$9*LCI!$AM$5</f>
        <v>0</v>
      </c>
      <c r="AN31" s="39">
        <f>AN$9*LCI!$D$5</f>
        <v>2.5724902153302588E-4</v>
      </c>
      <c r="AO31" s="39">
        <f>AO$9*LCI!$K$5</f>
        <v>0</v>
      </c>
      <c r="AP31" s="39">
        <f>AP$9*LCI!$R$5</f>
        <v>0</v>
      </c>
      <c r="AQ31" s="39">
        <f>AQ$9*LCI!$Y$5</f>
        <v>0</v>
      </c>
      <c r="AR31" s="39">
        <f>AR$9*LCI!$AF$5</f>
        <v>0</v>
      </c>
      <c r="AS31" s="39">
        <f>AS$9*LCI!$AM$5</f>
        <v>0</v>
      </c>
      <c r="AT31" s="39">
        <f>AT$9*LCI!$D$5</f>
        <v>2.5332950293962229E-4</v>
      </c>
      <c r="AU31" s="39">
        <f>AU$9*LCI!$K$5</f>
        <v>0</v>
      </c>
      <c r="AV31" s="39">
        <f>AV$9*LCI!$R$5</f>
        <v>0</v>
      </c>
      <c r="AW31" s="39">
        <f>AW$9*LCI!$Y$5</f>
        <v>0</v>
      </c>
      <c r="AX31" s="39">
        <f>AX$9*LCI!$AF$5</f>
        <v>0</v>
      </c>
      <c r="AY31" s="39">
        <f>AY$9*LCI!$AM$5</f>
        <v>0</v>
      </c>
      <c r="AZ31" s="39">
        <f>AZ$9*LCI!$D$5</f>
        <v>2.7494244470072462E-4</v>
      </c>
      <c r="BA31" s="39">
        <f>BA$9*LCI!$K$5</f>
        <v>0</v>
      </c>
      <c r="BB31" s="39">
        <f>BB$9*LCI!$R$5</f>
        <v>0</v>
      </c>
      <c r="BC31" s="39">
        <f>BC$9*LCI!$Y$5</f>
        <v>0</v>
      </c>
      <c r="BD31" s="39">
        <f>BD$9*LCI!$AF$5</f>
        <v>0</v>
      </c>
      <c r="BE31" s="39">
        <f>BE$9*LCI!$AM$5</f>
        <v>0</v>
      </c>
      <c r="BF31" s="39">
        <f>BF$9*LCI!$D$5</f>
        <v>2.5423040680601578E-4</v>
      </c>
      <c r="BG31" s="39">
        <f>BG$9*LCI!$K$5</f>
        <v>0</v>
      </c>
      <c r="BH31" s="39">
        <f>BH$9*LCI!$R$5</f>
        <v>0</v>
      </c>
      <c r="BI31" s="39">
        <f>BI$9*LCI!$Y$5</f>
        <v>0</v>
      </c>
      <c r="BJ31" s="39">
        <f>BJ$9*LCI!$AF$5</f>
        <v>0</v>
      </c>
      <c r="BK31" s="39">
        <f>BK$9*LCI!$AM$5</f>
        <v>0</v>
      </c>
      <c r="BL31" s="39">
        <f>BL$9*LCI!$D$5</f>
        <v>2.5592691130394064E-4</v>
      </c>
      <c r="BM31" s="39">
        <f>BM$9*LCI!$K$5</f>
        <v>0</v>
      </c>
      <c r="BN31" s="39">
        <f>BN$9*LCI!$R$5</f>
        <v>0</v>
      </c>
      <c r="BO31" s="39">
        <f>BO$9*LCI!$Y$5</f>
        <v>0</v>
      </c>
      <c r="BP31" s="39">
        <f>BP$9*LCI!$AF$5</f>
        <v>0</v>
      </c>
      <c r="BQ31" s="39">
        <f>BQ$9*LCI!$AM$5</f>
        <v>0</v>
      </c>
      <c r="BR31" s="39">
        <f>BR$9*LCI!$D$5</f>
        <v>2.4086996634290541E-4</v>
      </c>
      <c r="BS31" s="39">
        <f>BS$9*LCI!$K$5</f>
        <v>0</v>
      </c>
      <c r="BT31" s="39">
        <f>BT$9*LCI!$R$5</f>
        <v>0</v>
      </c>
      <c r="BU31" s="39">
        <f>BU$9*LCI!$Y$5</f>
        <v>0</v>
      </c>
      <c r="BV31" s="39">
        <f>BV$9*LCI!$AF$5</f>
        <v>0</v>
      </c>
      <c r="BW31" s="39">
        <f>BW$9*LCI!$AM$5</f>
        <v>0</v>
      </c>
      <c r="BX31" s="39">
        <f>BX$9*LCI!$D$5</f>
        <v>2.7501732718661619E-4</v>
      </c>
      <c r="BY31" s="39">
        <f>BY$9*LCI!$K$5</f>
        <v>0</v>
      </c>
      <c r="BZ31" s="39">
        <f>BZ$9*LCI!$R$5</f>
        <v>0</v>
      </c>
      <c r="CA31" s="39">
        <f>CA$9*LCI!$Y$5</f>
        <v>0</v>
      </c>
      <c r="CB31" s="39">
        <f>CB$9*LCI!$AF$5</f>
        <v>0</v>
      </c>
      <c r="CC31" s="39">
        <f>CC$9*LCI!$AM$5</f>
        <v>0</v>
      </c>
      <c r="CD31" s="39">
        <f>CD$9*LCI!$D$5</f>
        <v>2.5395557935017357E-4</v>
      </c>
      <c r="CE31" s="39">
        <f>CE$9*LCI!$K$5</f>
        <v>0</v>
      </c>
      <c r="CF31" s="39">
        <f>CF$9*LCI!$R$5</f>
        <v>0</v>
      </c>
      <c r="CG31" s="39">
        <f>CG$9*LCI!$Y$5</f>
        <v>0</v>
      </c>
      <c r="CH31" s="39">
        <f>CH$9*LCI!$AF$5</f>
        <v>0</v>
      </c>
      <c r="CI31" s="39">
        <f>CI$9*LCI!$AM$5</f>
        <v>0</v>
      </c>
      <c r="CJ31" s="39">
        <f>CJ$9*LCI!$D$5</f>
        <v>2.567017478340143E-4</v>
      </c>
      <c r="CK31" s="39">
        <f>CK$9*LCI!$K$5</f>
        <v>0</v>
      </c>
      <c r="CL31" s="39">
        <f>CL$9*LCI!$R$5</f>
        <v>0</v>
      </c>
      <c r="CM31" s="39">
        <f>CM$9*LCI!$Y$5</f>
        <v>0</v>
      </c>
      <c r="CN31" s="39">
        <f>CN$9*LCI!$AF$5</f>
        <v>0</v>
      </c>
      <c r="CO31" s="39">
        <f>CO$9*LCI!$AM$5</f>
        <v>0</v>
      </c>
      <c r="CP31" s="39">
        <f>CP$9*LCI!$D$5</f>
        <v>2.6014659636696818E-4</v>
      </c>
      <c r="CQ31" s="39">
        <f>CQ$9*LCI!$K$5</f>
        <v>0</v>
      </c>
      <c r="CR31" s="39">
        <f>CR$9*LCI!$R$5</f>
        <v>0</v>
      </c>
      <c r="CS31" s="39">
        <f>CS$9*LCI!$Y$5</f>
        <v>0</v>
      </c>
      <c r="CT31" s="39">
        <f>CT$9*LCI!$AF$5</f>
        <v>0</v>
      </c>
      <c r="CU31" s="39">
        <f>CU$9*LCI!$AM$5</f>
        <v>0</v>
      </c>
    </row>
    <row r="32" spans="1:99" ht="12.75" customHeight="1" x14ac:dyDescent="0.2">
      <c r="A32" s="29">
        <v>26</v>
      </c>
      <c r="C32" s="30" t="s">
        <v>59</v>
      </c>
      <c r="D32" s="39">
        <f>D$10*LCI!$D$6</f>
        <v>2.7021979614024995E-4</v>
      </c>
      <c r="E32" s="39">
        <f>E$10*LCI!$K$6</f>
        <v>0</v>
      </c>
      <c r="F32" s="39">
        <f>F$10*LCI!$R$6</f>
        <v>0</v>
      </c>
      <c r="G32" s="39">
        <f>G$10*LCI!$Y$6</f>
        <v>0</v>
      </c>
      <c r="H32" s="39">
        <f>H$10*LCI!$AF$6</f>
        <v>0</v>
      </c>
      <c r="I32" s="39">
        <f>I$10*LCI!$AM$6</f>
        <v>0</v>
      </c>
      <c r="J32" s="39">
        <f>J$10*LCI!$D$6</f>
        <v>2.5810517457156343E-4</v>
      </c>
      <c r="K32" s="39">
        <f>K$10*LCI!$K$6</f>
        <v>0</v>
      </c>
      <c r="L32" s="39">
        <f>L$10*LCI!$R$6</f>
        <v>0</v>
      </c>
      <c r="M32" s="39">
        <f>M$10*LCI!$Y$6</f>
        <v>0</v>
      </c>
      <c r="N32" s="39">
        <f>N$10*LCI!$AF$6</f>
        <v>0</v>
      </c>
      <c r="O32" s="39">
        <f>O$10*LCI!$AM$6</f>
        <v>0</v>
      </c>
      <c r="P32" s="39">
        <f>P$10*LCI!$D$6</f>
        <v>2.7760762494456428E-4</v>
      </c>
      <c r="Q32" s="39">
        <f>Q$10*LCI!$K$6</f>
        <v>0</v>
      </c>
      <c r="R32" s="39">
        <f>R$10*LCI!$R$6</f>
        <v>0</v>
      </c>
      <c r="S32" s="39">
        <f>S$10*LCI!$Y$6</f>
        <v>0</v>
      </c>
      <c r="T32" s="39">
        <f>T$10*LCI!$AF$6</f>
        <v>0</v>
      </c>
      <c r="U32" s="39">
        <f>U$10*LCI!$AM$6</f>
        <v>0</v>
      </c>
      <c r="V32" s="39">
        <f>V$10*LCI!$D$6</f>
        <v>2.8675606737353448E-4</v>
      </c>
      <c r="W32" s="39">
        <f>W$10*LCI!$K$6</f>
        <v>0</v>
      </c>
      <c r="X32" s="39">
        <f>X$10*LCI!$R$6</f>
        <v>0</v>
      </c>
      <c r="Y32" s="39">
        <f>Y$10*LCI!$Y$6</f>
        <v>0</v>
      </c>
      <c r="Z32" s="39">
        <f>Z$10*LCI!$AF$6</f>
        <v>0</v>
      </c>
      <c r="AA32" s="39">
        <f>AA$10*LCI!$AM$6</f>
        <v>0</v>
      </c>
      <c r="AB32" s="39">
        <f>AB$10*LCI!$D$6</f>
        <v>2.6856154105127042E-4</v>
      </c>
      <c r="AC32" s="39">
        <f>AC$10*LCI!$K$6</f>
        <v>0</v>
      </c>
      <c r="AD32" s="39">
        <f>AD$10*LCI!$R$6</f>
        <v>0</v>
      </c>
      <c r="AE32" s="39">
        <f>AE$10*LCI!$Y$6</f>
        <v>0</v>
      </c>
      <c r="AF32" s="39">
        <f>AF$10*LCI!$AF$6</f>
        <v>0</v>
      </c>
      <c r="AG32" s="39">
        <f>AG$10*LCI!$AM$6</f>
        <v>0</v>
      </c>
      <c r="AH32" s="39">
        <f>AH$10*LCI!$D$6</f>
        <v>2.4440726188015193E-4</v>
      </c>
      <c r="AI32" s="39">
        <f>AI$10*LCI!$K$6</f>
        <v>0</v>
      </c>
      <c r="AJ32" s="39">
        <f>AJ$10*LCI!$R$6</f>
        <v>0</v>
      </c>
      <c r="AK32" s="39">
        <f>AK$10*LCI!$Y$6</f>
        <v>0</v>
      </c>
      <c r="AL32" s="39">
        <f>AL$10*LCI!$AF$6</f>
        <v>0</v>
      </c>
      <c r="AM32" s="39">
        <f>AM$10*LCI!$AM$6</f>
        <v>0</v>
      </c>
      <c r="AN32" s="39">
        <f>AN$10*LCI!$D$6</f>
        <v>2.4392562536350681E-4</v>
      </c>
      <c r="AO32" s="39">
        <f>AO$10*LCI!$K$6</f>
        <v>0</v>
      </c>
      <c r="AP32" s="39">
        <f>AP$10*LCI!$R$6</f>
        <v>0</v>
      </c>
      <c r="AQ32" s="39">
        <f>AQ$10*LCI!$Y$6</f>
        <v>0</v>
      </c>
      <c r="AR32" s="39">
        <f>AR$10*LCI!$AF$6</f>
        <v>0</v>
      </c>
      <c r="AS32" s="39">
        <f>AS$10*LCI!$AM$6</f>
        <v>0</v>
      </c>
      <c r="AT32" s="39">
        <f>AT$10*LCI!$D$6</f>
        <v>2.29578845826738E-4</v>
      </c>
      <c r="AU32" s="39">
        <f>AU$10*LCI!$K$6</f>
        <v>0</v>
      </c>
      <c r="AV32" s="39">
        <f>AV$10*LCI!$R$6</f>
        <v>0</v>
      </c>
      <c r="AW32" s="39">
        <f>AW$10*LCI!$Y$6</f>
        <v>0</v>
      </c>
      <c r="AX32" s="39">
        <f>AX$10*LCI!$AF$6</f>
        <v>0</v>
      </c>
      <c r="AY32" s="39">
        <f>AY$10*LCI!$AM$6</f>
        <v>0</v>
      </c>
      <c r="AZ32" s="39">
        <f>AZ$10*LCI!$D$6</f>
        <v>2.6908037617683723E-4</v>
      </c>
      <c r="BA32" s="39">
        <f>BA$10*LCI!$K$6</f>
        <v>0</v>
      </c>
      <c r="BB32" s="39">
        <f>BB$10*LCI!$R$6</f>
        <v>0</v>
      </c>
      <c r="BC32" s="39">
        <f>BC$10*LCI!$Y$6</f>
        <v>0</v>
      </c>
      <c r="BD32" s="39">
        <f>BD$10*LCI!$AF$6</f>
        <v>0</v>
      </c>
      <c r="BE32" s="39">
        <f>BE$10*LCI!$AM$6</f>
        <v>0</v>
      </c>
      <c r="BF32" s="39">
        <f>BF$10*LCI!$D$6</f>
        <v>2.4472226191264761E-4</v>
      </c>
      <c r="BG32" s="39">
        <f>BG$10*LCI!$K$6</f>
        <v>0</v>
      </c>
      <c r="BH32" s="39">
        <f>BH$10*LCI!$R$6</f>
        <v>0</v>
      </c>
      <c r="BI32" s="39">
        <f>BI$10*LCI!$Y$6</f>
        <v>0</v>
      </c>
      <c r="BJ32" s="39">
        <f>BJ$10*LCI!$AF$6</f>
        <v>0</v>
      </c>
      <c r="BK32" s="39">
        <f>BK$10*LCI!$AM$6</f>
        <v>0</v>
      </c>
      <c r="BL32" s="39">
        <f>BL$10*LCI!$D$6</f>
        <v>2.4417519503569209E-4</v>
      </c>
      <c r="BM32" s="39">
        <f>BM$10*LCI!$K$6</f>
        <v>0</v>
      </c>
      <c r="BN32" s="39">
        <f>BN$10*LCI!$R$6</f>
        <v>0</v>
      </c>
      <c r="BO32" s="39">
        <f>BO$10*LCI!$Y$6</f>
        <v>0</v>
      </c>
      <c r="BP32" s="39">
        <f>BP$10*LCI!$AF$6</f>
        <v>0</v>
      </c>
      <c r="BQ32" s="39">
        <f>BQ$10*LCI!$AM$6</f>
        <v>0</v>
      </c>
      <c r="BR32" s="39">
        <f>BR$10*LCI!$D$6</f>
        <v>2.1946991711258989E-4</v>
      </c>
      <c r="BS32" s="39">
        <f>BS$10*LCI!$K$6</f>
        <v>0</v>
      </c>
      <c r="BT32" s="39">
        <f>BT$10*LCI!$R$6</f>
        <v>0</v>
      </c>
      <c r="BU32" s="39">
        <f>BU$10*LCI!$Y$6</f>
        <v>0</v>
      </c>
      <c r="BV32" s="39">
        <f>BV$10*LCI!$AF$6</f>
        <v>0</v>
      </c>
      <c r="BW32" s="39">
        <f>BW$10*LCI!$AM$6</f>
        <v>0</v>
      </c>
      <c r="BX32" s="39">
        <f>BX$10*LCI!$D$6</f>
        <v>2.6892940972799237E-4</v>
      </c>
      <c r="BY32" s="39">
        <f>BY$10*LCI!$K$6</f>
        <v>0</v>
      </c>
      <c r="BZ32" s="39">
        <f>BZ$10*LCI!$R$6</f>
        <v>0</v>
      </c>
      <c r="CA32" s="39">
        <f>CA$10*LCI!$Y$6</f>
        <v>0</v>
      </c>
      <c r="CB32" s="39">
        <f>CB$10*LCI!$AF$6</f>
        <v>0</v>
      </c>
      <c r="CC32" s="39">
        <f>CC$10*LCI!$AM$6</f>
        <v>0</v>
      </c>
      <c r="CD32" s="39">
        <f>CD$10*LCI!$D$6</f>
        <v>2.4438132826569539E-4</v>
      </c>
      <c r="CE32" s="39">
        <f>CE$10*LCI!$K$6</f>
        <v>0</v>
      </c>
      <c r="CF32" s="39">
        <f>CF$10*LCI!$R$6</f>
        <v>0</v>
      </c>
      <c r="CG32" s="39">
        <f>CG$10*LCI!$Y$6</f>
        <v>0</v>
      </c>
      <c r="CH32" s="39">
        <f>CH$10*LCI!$AF$6</f>
        <v>0</v>
      </c>
      <c r="CI32" s="39">
        <f>CI$10*LCI!$AM$6</f>
        <v>0</v>
      </c>
      <c r="CJ32" s="39">
        <f>CJ$10*LCI!$D$6</f>
        <v>2.442065726428348E-4</v>
      </c>
      <c r="CK32" s="39">
        <f>CK$10*LCI!$K$6</f>
        <v>0</v>
      </c>
      <c r="CL32" s="39">
        <f>CL$10*LCI!$R$6</f>
        <v>0</v>
      </c>
      <c r="CM32" s="39">
        <f>CM$10*LCI!$Y$6</f>
        <v>0</v>
      </c>
      <c r="CN32" s="39">
        <f>CN$10*LCI!$AF$6</f>
        <v>0</v>
      </c>
      <c r="CO32" s="39">
        <f>CO$10*LCI!$AM$6</f>
        <v>0</v>
      </c>
      <c r="CP32" s="39">
        <f>CP$10*LCI!$D$6</f>
        <v>2.3760905140251179E-4</v>
      </c>
      <c r="CQ32" s="39">
        <f>CQ$10*LCI!$K$6</f>
        <v>0</v>
      </c>
      <c r="CR32" s="39">
        <f>CR$10*LCI!$R$6</f>
        <v>0</v>
      </c>
      <c r="CS32" s="39">
        <f>CS$10*LCI!$Y$6</f>
        <v>0</v>
      </c>
      <c r="CT32" s="39">
        <f>CT$10*LCI!$AF$6</f>
        <v>0</v>
      </c>
      <c r="CU32" s="39">
        <f>CU$10*LCI!$AM$6</f>
        <v>0</v>
      </c>
    </row>
    <row r="33" spans="1:99" ht="12.75" customHeight="1" x14ac:dyDescent="0.2">
      <c r="A33" s="29">
        <v>27</v>
      </c>
      <c r="C33" s="30" t="s">
        <v>60</v>
      </c>
      <c r="D33" s="40">
        <f>D$11*(LCI!$D$7+1.419*SUM(D30:D32,D34:D50))</f>
        <v>2.8696289620027556E-3</v>
      </c>
      <c r="E33" s="40">
        <f>E$11*(LCI!$K$7+1.447*SUM(E30:E32,E34:E50))</f>
        <v>0</v>
      </c>
      <c r="F33" s="40">
        <f>F$11*(LCI!$R$7+1.523*SUM(F30:F32,F34:F50))</f>
        <v>0</v>
      </c>
      <c r="G33" s="40">
        <f>G$11*(LCI!$Y$7+1.357*SUM(G30:G32,G34:G50))</f>
        <v>0</v>
      </c>
      <c r="H33" s="40">
        <f>H$11*(LCI!$AF$7+1.396*SUM(H30:H32,H34:H50))</f>
        <v>0</v>
      </c>
      <c r="I33" s="40">
        <f>I$11*(LCI!$AM$7+1.25*SUM(I30:I32,I34:I50))</f>
        <v>0</v>
      </c>
      <c r="J33" s="40">
        <f>J$11*(LCI!$D$7+1.419*SUM(J30:J32,J34:J50))</f>
        <v>3.3812339788890874E-3</v>
      </c>
      <c r="K33" s="40">
        <f>K$11*(LCI!$K$7+1.447*SUM(K30:K32,K34:K50))</f>
        <v>0</v>
      </c>
      <c r="L33" s="40">
        <f>L$11*(LCI!$R$7+1.523*SUM(L30:L32,L34:L50))</f>
        <v>0</v>
      </c>
      <c r="M33" s="40">
        <f>M$11*(LCI!$Y$7+1.357*SUM(M30:M32,M34:M50))</f>
        <v>0</v>
      </c>
      <c r="N33" s="40">
        <f>N$11*(LCI!$AF$7+1.396*SUM(N30:N32,N34:N50))</f>
        <v>0</v>
      </c>
      <c r="O33" s="40">
        <f>O$11*(LCI!$AM$7+1.25*SUM(O30:O32,O34:O50))</f>
        <v>0</v>
      </c>
      <c r="P33" s="40">
        <f>P$11*(LCI!$D$7+1.419*SUM(P30:P32,P34:P50))</f>
        <v>3.5568595721313686E-3</v>
      </c>
      <c r="Q33" s="40">
        <f>Q$11*(LCI!$K$7+1.447*SUM(Q30:Q32,Q34:Q50))</f>
        <v>0</v>
      </c>
      <c r="R33" s="40">
        <f>R$11*(LCI!$R$7+1.523*SUM(R30:R32,R34:R50))</f>
        <v>0</v>
      </c>
      <c r="S33" s="40">
        <f>S$11*(LCI!$Y$7+1.357*SUM(S30:S32,S34:S50))</f>
        <v>0</v>
      </c>
      <c r="T33" s="40">
        <f>T$11*(LCI!$AF$7+1.396*SUM(T30:T32,T34:T50))</f>
        <v>0</v>
      </c>
      <c r="U33" s="40">
        <f>U$11*(LCI!$AM$7+1.25*SUM(U30:U32,U34:U50))</f>
        <v>0</v>
      </c>
      <c r="V33" s="40">
        <f>V$11*(LCI!$D$7+1.419*SUM(V30:V32,V34:V50))</f>
        <v>3.622633369855232E-3</v>
      </c>
      <c r="W33" s="40">
        <f>W$11*(LCI!$K$7+1.447*SUM(W30:W32,W34:W50))</f>
        <v>0</v>
      </c>
      <c r="X33" s="40">
        <f>X$11*(LCI!$R$7+1.523*SUM(X30:X32,X34:X50))</f>
        <v>0</v>
      </c>
      <c r="Y33" s="40">
        <f>Y$11*(LCI!$Y$7+1.357*SUM(Y30:Y32,Y34:Y50))</f>
        <v>0</v>
      </c>
      <c r="Z33" s="40">
        <f>Z$11*(LCI!$AF$7+1.396*SUM(Z30:Z32,Z34:Z50))</f>
        <v>0</v>
      </c>
      <c r="AA33" s="40">
        <f>AA$11*(LCI!$AM$7+1.25*SUM(AA30:AA32,AA34:AA50))</f>
        <v>0</v>
      </c>
      <c r="AB33" s="40">
        <f>AB$11*(LCI!$D$7+1.419*SUM(AB30:AB32,AB34:AB50))</f>
        <v>2.3199489342083635E-3</v>
      </c>
      <c r="AC33" s="40">
        <f>AC$11*(LCI!$K$7+1.447*SUM(AC30:AC32,AC34:AC50))</f>
        <v>0</v>
      </c>
      <c r="AD33" s="40">
        <f>AD$11*(LCI!$R$7+1.523*SUM(AD30:AD32,AD34:AD50))</f>
        <v>0</v>
      </c>
      <c r="AE33" s="40">
        <f>AE$11*(LCI!$Y$7+1.357*SUM(AE30:AE32,AE34:AE50))</f>
        <v>0</v>
      </c>
      <c r="AF33" s="40">
        <f>AF$11*(LCI!$AF$7+1.396*SUM(AF30:AF32,AF34:AF50))</f>
        <v>0</v>
      </c>
      <c r="AG33" s="40">
        <f>AG$11*(LCI!$AM$7+1.25*SUM(AG30:AG32,AG34:AG50))</f>
        <v>0</v>
      </c>
      <c r="AH33" s="40">
        <f>AH$11*(LCI!$D$7+1.419*SUM(AH30:AH32,AH34:AH50))</f>
        <v>2.1785399377516382E-3</v>
      </c>
      <c r="AI33" s="40">
        <f>AI$11*(LCI!$K$7+1.447*SUM(AI30:AI32,AI34:AI50))</f>
        <v>0</v>
      </c>
      <c r="AJ33" s="40">
        <f>AJ$11*(LCI!$R$7+1.523*SUM(AJ30:AJ32,AJ34:AJ50))</f>
        <v>0</v>
      </c>
      <c r="AK33" s="40">
        <f>AK$11*(LCI!$Y$7+1.357*SUM(AK30:AK32,AK34:AK50))</f>
        <v>0</v>
      </c>
      <c r="AL33" s="40">
        <f>AL$11*(LCI!$AF$7+1.396*SUM(AL30:AL32,AL34:AL50))</f>
        <v>0</v>
      </c>
      <c r="AM33" s="40">
        <f>AM$11*(LCI!$AM$7+1.25*SUM(AM30:AM32,AM34:AM50))</f>
        <v>0</v>
      </c>
      <c r="AN33" s="40">
        <f>AN$11*(LCI!$D$7+1.419*SUM(AN30:AN32,AN34:AN50))</f>
        <v>2.0751680030829207E-3</v>
      </c>
      <c r="AO33" s="40">
        <f>AO$11*(LCI!$K$7+1.447*SUM(AO30:AO32,AO34:AO50))</f>
        <v>0</v>
      </c>
      <c r="AP33" s="40">
        <f>AP$11*(LCI!$R$7+1.523*SUM(AP30:AP32,AP34:AP50))</f>
        <v>0</v>
      </c>
      <c r="AQ33" s="40">
        <f>AQ$11*(LCI!$Y$7+1.357*SUM(AQ30:AQ32,AQ34:AQ50))</f>
        <v>0</v>
      </c>
      <c r="AR33" s="40">
        <f>AR$11*(LCI!$AF$7+1.396*SUM(AR30:AR32,AR34:AR50))</f>
        <v>0</v>
      </c>
      <c r="AS33" s="40">
        <f>AS$11*(LCI!$AM$7+1.25*SUM(AS30:AS32,AS34:AS50))</f>
        <v>0</v>
      </c>
      <c r="AT33" s="40">
        <f>AT$11*(LCI!$D$7+1.419*SUM(AT30:AT32,AT34:AT50))</f>
        <v>1.1642056622302905E-3</v>
      </c>
      <c r="AU33" s="40">
        <f>AU$11*(LCI!$K$7+1.447*SUM(AU30:AU32,AU34:AU50))</f>
        <v>0</v>
      </c>
      <c r="AV33" s="40">
        <f>AV$11*(LCI!$R$7+1.523*SUM(AV30:AV32,AV34:AV50))</f>
        <v>0</v>
      </c>
      <c r="AW33" s="40">
        <f>AW$11*(LCI!$Y$7+1.357*SUM(AW30:AW32,AW34:AW50))</f>
        <v>0</v>
      </c>
      <c r="AX33" s="40">
        <f>AX$11*(LCI!$AF$7+1.396*SUM(AX30:AX32,AX34:AX50))</f>
        <v>0</v>
      </c>
      <c r="AY33" s="40">
        <f>AY$11*(LCI!$AM$7+1.25*SUM(AY30:AY32,AY34:AY50))</f>
        <v>0</v>
      </c>
      <c r="AZ33" s="40">
        <f>AZ$11*(LCI!$D$7+1.419*SUM(AZ30:AZ32,AZ34:AZ50))</f>
        <v>2.2734852084443139E-3</v>
      </c>
      <c r="BA33" s="40">
        <f>BA$11*(LCI!$K$7+1.447*SUM(BA30:BA32,BA34:BA50))</f>
        <v>0</v>
      </c>
      <c r="BB33" s="40">
        <f>BB$11*(LCI!$R$7+1.523*SUM(BB30:BB32,BB34:BB50))</f>
        <v>0</v>
      </c>
      <c r="BC33" s="40">
        <f>BC$11*(LCI!$Y$7+1.357*SUM(BC30:BC32,BC34:BC50))</f>
        <v>0</v>
      </c>
      <c r="BD33" s="40">
        <f>BD$11*(LCI!$AF$7+1.396*SUM(BD30:BD32,BD34:BD50))</f>
        <v>0</v>
      </c>
      <c r="BE33" s="40">
        <f>BE$11*(LCI!$AM$7+1.25*SUM(BE30:BE32,BE34:BE50))</f>
        <v>0</v>
      </c>
      <c r="BF33" s="40">
        <f>BF$11*(LCI!$D$7+1.419*SUM(BF30:BF32,BF34:BF50))</f>
        <v>2.2333591187665676E-3</v>
      </c>
      <c r="BG33" s="40">
        <f>BG$11*(LCI!$K$7+1.447*SUM(BG30:BG32,BG34:BG50))</f>
        <v>0</v>
      </c>
      <c r="BH33" s="40">
        <f>BH$11*(LCI!$R$7+1.523*SUM(BH30:BH32,BH34:BH50))</f>
        <v>0</v>
      </c>
      <c r="BI33" s="40">
        <f>BI$11*(LCI!$Y$7+1.357*SUM(BI30:BI32,BI34:BI50))</f>
        <v>0</v>
      </c>
      <c r="BJ33" s="40">
        <f>BJ$11*(LCI!$AF$7+1.396*SUM(BJ30:BJ32,BJ34:BJ50))</f>
        <v>0</v>
      </c>
      <c r="BK33" s="40">
        <f>BK$11*(LCI!$AM$7+1.25*SUM(BK30:BK32,BK34:BK50))</f>
        <v>0</v>
      </c>
      <c r="BL33" s="40">
        <f>BL$11*(LCI!$D$7+1.419*SUM(BL30:BL32,BL34:BL50))</f>
        <v>2.0971688139648265E-3</v>
      </c>
      <c r="BM33" s="40">
        <f>BM$11*(LCI!$K$7+1.447*SUM(BM30:BM32,BM34:BM50))</f>
        <v>0</v>
      </c>
      <c r="BN33" s="40">
        <f>BN$11*(LCI!$R$7+1.523*SUM(BN30:BN32,BN34:BN50))</f>
        <v>0</v>
      </c>
      <c r="BO33" s="40">
        <f>BO$11*(LCI!$Y$7+1.357*SUM(BO30:BO32,BO34:BO50))</f>
        <v>0</v>
      </c>
      <c r="BP33" s="40">
        <f>BP$11*(LCI!$AF$7+1.396*SUM(BP30:BP32,BP34:BP50))</f>
        <v>0</v>
      </c>
      <c r="BQ33" s="40">
        <f>BQ$11*(LCI!$AM$7+1.25*SUM(BQ30:BQ32,BQ34:BQ50))</f>
        <v>0</v>
      </c>
      <c r="BR33" s="40">
        <f>BR$11*(LCI!$D$7+1.419*SUM(BR30:BR32,BR34:BR50))</f>
        <v>1.0753413692951746E-3</v>
      </c>
      <c r="BS33" s="40">
        <f>BS$11*(LCI!$K$7+1.447*SUM(BS30:BS32,BS34:BS50))</f>
        <v>0</v>
      </c>
      <c r="BT33" s="40">
        <f>BT$11*(LCI!$R$7+1.523*SUM(BT30:BT32,BT34:BT50))</f>
        <v>0</v>
      </c>
      <c r="BU33" s="40">
        <f>BU$11*(LCI!$Y$7+1.357*SUM(BU30:BU32,BU34:BU50))</f>
        <v>0</v>
      </c>
      <c r="BV33" s="40">
        <f>BV$11*(LCI!$AF$7+1.396*SUM(BV30:BV32,BV34:BV50))</f>
        <v>0</v>
      </c>
      <c r="BW33" s="40">
        <f>BW$11*(LCI!$AM$7+1.25*SUM(BW30:BW32,BW34:BW50))</f>
        <v>0</v>
      </c>
      <c r="BX33" s="40">
        <f>BX$11*(LCI!$D$7+1.419*SUM(BX30:BX32,BX34:BX50))</f>
        <v>2.3818899878210579E-3</v>
      </c>
      <c r="BY33" s="40">
        <f>BY$11*(LCI!$K$7+1.447*SUM(BY30:BY32,BY34:BY50))</f>
        <v>0</v>
      </c>
      <c r="BZ33" s="40">
        <f>BZ$11*(LCI!$R$7+1.523*SUM(BZ30:BZ32,BZ34:BZ50))</f>
        <v>0</v>
      </c>
      <c r="CA33" s="40">
        <f>CA$11*(LCI!$Y$7+1.357*SUM(CA30:CA32,CA34:CA50))</f>
        <v>0</v>
      </c>
      <c r="CB33" s="40">
        <f>CB$11*(LCI!$AF$7+1.396*SUM(CB30:CB32,CB34:CB50))</f>
        <v>0</v>
      </c>
      <c r="CC33" s="40">
        <f>CC$11*(LCI!$AM$7+1.25*SUM(CC30:CC32,CC34:CC50))</f>
        <v>0</v>
      </c>
      <c r="CD33" s="40">
        <f>CD$11*(LCI!$D$7+1.419*SUM(CD30:CD32,CD34:CD50))</f>
        <v>2.2982900521100426E-3</v>
      </c>
      <c r="CE33" s="40">
        <f>CE$11*(LCI!$K$7+1.447*SUM(CE30:CE32,CE34:CE50))</f>
        <v>0</v>
      </c>
      <c r="CF33" s="40">
        <f>CF$11*(LCI!$R$7+1.523*SUM(CF30:CF32,CF34:CF50))</f>
        <v>0</v>
      </c>
      <c r="CG33" s="40">
        <f>CG$11*(LCI!$Y$7+1.357*SUM(CG30:CG32,CG34:CG50))</f>
        <v>0</v>
      </c>
      <c r="CH33" s="40">
        <f>CH$11*(LCI!$AF$7+1.396*SUM(CH30:CH32,CH34:CH50))</f>
        <v>0</v>
      </c>
      <c r="CI33" s="40">
        <f>CI$11*(LCI!$AM$7+1.25*SUM(CI30:CI32,CI34:CI50))</f>
        <v>0</v>
      </c>
      <c r="CJ33" s="40">
        <f>CJ$11*(LCI!$D$7+1.419*SUM(CJ30:CJ32,CJ34:CJ50))</f>
        <v>2.1287238251297483E-3</v>
      </c>
      <c r="CK33" s="40">
        <f>CK$11*(LCI!$K$7+1.447*SUM(CK30:CK32,CK34:CK50))</f>
        <v>0</v>
      </c>
      <c r="CL33" s="40">
        <f>CL$11*(LCI!$R$7+1.523*SUM(CL30:CL32,CL34:CL50))</f>
        <v>0</v>
      </c>
      <c r="CM33" s="40">
        <f>CM$11*(LCI!$Y$7+1.357*SUM(CM30:CM32,CM34:CM50))</f>
        <v>0</v>
      </c>
      <c r="CN33" s="40">
        <f>CN$11*(LCI!$AF$7+1.396*SUM(CN30:CN32,CN34:CN50))</f>
        <v>0</v>
      </c>
      <c r="CO33" s="40">
        <f>CO$11*(LCI!$AM$7+1.25*SUM(CO30:CO32,CO34:CO50))</f>
        <v>0</v>
      </c>
      <c r="CP33" s="40">
        <f>CP$11*(LCI!$D$7+1.419*SUM(CP30:CP32,CP34:CP50))</f>
        <v>1.2866272055941448E-3</v>
      </c>
      <c r="CQ33" s="40">
        <f>CQ$11*(LCI!$K$7+1.447*SUM(CQ30:CQ32,CQ34:CQ50))</f>
        <v>0</v>
      </c>
      <c r="CR33" s="40">
        <f>CR$11*(LCI!$R$7+1.523*SUM(CR30:CR32,CR34:CR50))</f>
        <v>0</v>
      </c>
      <c r="CS33" s="40">
        <f>CS$11*(LCI!$Y$7+1.357*SUM(CS30:CS32,CS34:CS50))</f>
        <v>0</v>
      </c>
      <c r="CT33" s="40">
        <f>CT$11*(LCI!$AF$7+1.396*SUM(CT30:CT32,CT34:CT50))</f>
        <v>0</v>
      </c>
      <c r="CU33" s="40">
        <f>CU$11*(LCI!$AM$7+1.25*SUM(CU30:CU32,CU34:CU50))</f>
        <v>0</v>
      </c>
    </row>
    <row r="34" spans="1:99" ht="12.75" customHeight="1" x14ac:dyDescent="0.2">
      <c r="A34" s="29">
        <v>28</v>
      </c>
      <c r="C34" s="30" t="s">
        <v>61</v>
      </c>
      <c r="D34" s="39">
        <f>D$12*LCI!$D$8</f>
        <v>0</v>
      </c>
      <c r="E34" s="39">
        <f>E$12*LCI!$K$8</f>
        <v>3.6290557968258384E-4</v>
      </c>
      <c r="F34" s="39">
        <f>F$12*LCI!$R$8</f>
        <v>2.4832236451109437E-5</v>
      </c>
      <c r="G34" s="39">
        <f>G$12*LCI!$Y$8</f>
        <v>6.6218852596336544E-5</v>
      </c>
      <c r="H34" s="39">
        <f>H$12*LCI!$AF$8</f>
        <v>8.0271132243960483E-5</v>
      </c>
      <c r="I34" s="39">
        <f>I$12*LCI!$AM$8</f>
        <v>5.2242500734589263E-5</v>
      </c>
      <c r="J34" s="39">
        <f>J$12*LCI!$D$8</f>
        <v>0</v>
      </c>
      <c r="K34" s="39">
        <f>K$12*LCI!$K$8</f>
        <v>3.2278115892883099E-4</v>
      </c>
      <c r="L34" s="39">
        <f>L$12*LCI!$R$8</f>
        <v>2.2912604496770819E-5</v>
      </c>
      <c r="M34" s="39">
        <f>M$12*LCI!$Y$8</f>
        <v>7.621663364257392E-5</v>
      </c>
      <c r="N34" s="39">
        <f>N$12*LCI!$AF$8</f>
        <v>7.5553226755114102E-5</v>
      </c>
      <c r="O34" s="39">
        <f>O$12*LCI!$AM$8</f>
        <v>4.2736410644538114E-5</v>
      </c>
      <c r="P34" s="39">
        <f>P$12*LCI!$D$8</f>
        <v>0</v>
      </c>
      <c r="Q34" s="39">
        <f>Q$12*LCI!$K$8</f>
        <v>2.9558647938338837E-4</v>
      </c>
      <c r="R34" s="39">
        <f>R$12*LCI!$R$8</f>
        <v>2.2127626198049448E-5</v>
      </c>
      <c r="S34" s="39">
        <f>S$12*LCI!$Y$8</f>
        <v>8.0316087276645365E-5</v>
      </c>
      <c r="T34" s="39">
        <f>T$12*LCI!$AF$8</f>
        <v>7.6224781034191309E-5</v>
      </c>
      <c r="U34" s="39">
        <f>U$12*LCI!$AM$8</f>
        <v>3.6154207917393588E-5</v>
      </c>
      <c r="V34" s="39">
        <f>V$12*LCI!$D$8</f>
        <v>0</v>
      </c>
      <c r="W34" s="39">
        <f>W$12*LCI!$K$8</f>
        <v>2.9476823063924945E-4</v>
      </c>
      <c r="X34" s="39">
        <f>X$12*LCI!$R$8</f>
        <v>2.2561848524987296E-5</v>
      </c>
      <c r="Y34" s="39">
        <f>Y$12*LCI!$Y$8</f>
        <v>7.9058251092170318E-5</v>
      </c>
      <c r="Z34" s="39">
        <f>Z$12*LCI!$AF$8</f>
        <v>7.9140089372578299E-5</v>
      </c>
      <c r="AA34" s="39">
        <f>AA$12*LCI!$AM$8</f>
        <v>2.7634771316867269E-5</v>
      </c>
      <c r="AB34" s="39">
        <f>AB$12*LCI!$D$8</f>
        <v>0</v>
      </c>
      <c r="AC34" s="39">
        <f>AC$12*LCI!$K$8</f>
        <v>3.6006229889863357E-4</v>
      </c>
      <c r="AD34" s="39">
        <f>AD$12*LCI!$R$8</f>
        <v>2.8972479292923766E-5</v>
      </c>
      <c r="AE34" s="39">
        <f>AE$12*LCI!$Y$8</f>
        <v>6.6094970954736244E-5</v>
      </c>
      <c r="AF34" s="39">
        <f>AF$12*LCI!$AF$8</f>
        <v>8.0230313831087239E-5</v>
      </c>
      <c r="AG34" s="39">
        <f>AG$12*LCI!$AM$8</f>
        <v>5.2242500734589263E-5</v>
      </c>
      <c r="AH34" s="39">
        <f>AH$12*LCI!$D$8</f>
        <v>0</v>
      </c>
      <c r="AI34" s="39">
        <f>AI$12*LCI!$K$8</f>
        <v>2.965618644565642E-4</v>
      </c>
      <c r="AJ34" s="39">
        <f>AJ$12*LCI!$R$8</f>
        <v>2.3032723902320756E-5</v>
      </c>
      <c r="AK34" s="39">
        <f>AK$12*LCI!$Y$8</f>
        <v>6.5446253257791268E-5</v>
      </c>
      <c r="AL34" s="39">
        <f>AL$12*LCI!$AF$8</f>
        <v>7.0599664562838874E-5</v>
      </c>
      <c r="AM34" s="39">
        <f>AM$12*LCI!$AM$8</f>
        <v>4.1614363214216534E-5</v>
      </c>
      <c r="AN34" s="39">
        <f>AN$12*LCI!$D$8</f>
        <v>0</v>
      </c>
      <c r="AO34" s="39">
        <f>AO$12*LCI!$K$8</f>
        <v>2.9786618208587983E-4</v>
      </c>
      <c r="AP34" s="39">
        <f>AP$12*LCI!$R$8</f>
        <v>1.9322150550516453E-5</v>
      </c>
      <c r="AQ34" s="39">
        <f>AQ$12*LCI!$Y$8</f>
        <v>6.477471472232222E-5</v>
      </c>
      <c r="AR34" s="39">
        <f>AR$12*LCI!$AF$8</f>
        <v>7.1565473862681065E-5</v>
      </c>
      <c r="AS34" s="39">
        <f>AS$12*LCI!$AM$8</f>
        <v>3.4573737570722538E-5</v>
      </c>
      <c r="AT34" s="39">
        <f>AT$12*LCI!$D$8</f>
        <v>0</v>
      </c>
      <c r="AU34" s="39">
        <f>AU$12*LCI!$K$8</f>
        <v>2.8093574624985873E-4</v>
      </c>
      <c r="AV34" s="39">
        <f>AV$12*LCI!$R$8</f>
        <v>1.3754803301526606E-5</v>
      </c>
      <c r="AW34" s="39">
        <f>AW$12*LCI!$Y$8</f>
        <v>5.4836679821937332E-5</v>
      </c>
      <c r="AX34" s="39">
        <f>AX$12*LCI!$AF$8</f>
        <v>6.4346342290097467E-5</v>
      </c>
      <c r="AY34" s="39">
        <f>AY$12*LCI!$AM$8</f>
        <v>2.7471759347650292E-5</v>
      </c>
      <c r="AZ34" s="39">
        <f>AZ$12*LCI!$D$8</f>
        <v>0</v>
      </c>
      <c r="BA34" s="39">
        <f>BA$12*LCI!$K$8</f>
        <v>3.6006229889863357E-4</v>
      </c>
      <c r="BB34" s="39">
        <f>BB$12*LCI!$R$8</f>
        <v>2.8972479292923766E-5</v>
      </c>
      <c r="BC34" s="39">
        <f>BC$12*LCI!$Y$8</f>
        <v>6.6094970954736244E-5</v>
      </c>
      <c r="BD34" s="39">
        <f>BD$12*LCI!$AF$8</f>
        <v>8.0230313831087239E-5</v>
      </c>
      <c r="BE34" s="39">
        <f>BE$12*LCI!$AM$8</f>
        <v>5.2242500734589263E-5</v>
      </c>
      <c r="BF34" s="39">
        <f>BF$12*LCI!$D$8</f>
        <v>0</v>
      </c>
      <c r="BG34" s="39">
        <f>BG$12*LCI!$K$8</f>
        <v>2.965618644565642E-4</v>
      </c>
      <c r="BH34" s="39">
        <f>BH$12*LCI!$R$8</f>
        <v>2.3032723902320756E-5</v>
      </c>
      <c r="BI34" s="39">
        <f>BI$12*LCI!$Y$8</f>
        <v>6.5446253257791268E-5</v>
      </c>
      <c r="BJ34" s="39">
        <f>BJ$12*LCI!$AF$8</f>
        <v>7.0599664562838874E-5</v>
      </c>
      <c r="BK34" s="39">
        <f>BK$12*LCI!$AM$8</f>
        <v>4.2034452725969497E-5</v>
      </c>
      <c r="BL34" s="39">
        <f>BL$12*LCI!$D$8</f>
        <v>0</v>
      </c>
      <c r="BM34" s="39">
        <f>BM$12*LCI!$K$8</f>
        <v>2.9786618208587983E-4</v>
      </c>
      <c r="BN34" s="39">
        <f>BN$12*LCI!$R$8</f>
        <v>1.9322150550516453E-5</v>
      </c>
      <c r="BO34" s="39">
        <f>BO$12*LCI!$Y$8</f>
        <v>6.477471472232222E-5</v>
      </c>
      <c r="BP34" s="39">
        <f>BP$12*LCI!$AF$8</f>
        <v>7.1565473862681065E-5</v>
      </c>
      <c r="BQ34" s="39">
        <f>BQ$12*LCI!$AM$8</f>
        <v>3.5155720574958288E-5</v>
      </c>
      <c r="BR34" s="39">
        <f>BR$12*LCI!$D$8</f>
        <v>0</v>
      </c>
      <c r="BS34" s="39">
        <f>BS$12*LCI!$K$8</f>
        <v>2.8093574624985873E-4</v>
      </c>
      <c r="BT34" s="39">
        <f>BT$12*LCI!$R$8</f>
        <v>1.3754803301526606E-5</v>
      </c>
      <c r="BU34" s="39">
        <f>BU$12*LCI!$Y$8</f>
        <v>5.4836679821937332E-5</v>
      </c>
      <c r="BV34" s="39">
        <f>BV$12*LCI!$AF$8</f>
        <v>6.4346342290097467E-5</v>
      </c>
      <c r="BW34" s="39">
        <f>BW$12*LCI!$AM$8</f>
        <v>2.7655469039203749E-5</v>
      </c>
      <c r="BX34" s="39">
        <f>BX$12*LCI!$D$8</f>
        <v>0</v>
      </c>
      <c r="BY34" s="39">
        <f>BY$12*LCI!$K$8</f>
        <v>3.6006229889863357E-4</v>
      </c>
      <c r="BZ34" s="39">
        <f>BZ$12*LCI!$R$8</f>
        <v>2.8972479292923766E-5</v>
      </c>
      <c r="CA34" s="39">
        <f>CA$12*LCI!$Y$8</f>
        <v>6.6094970954736244E-5</v>
      </c>
      <c r="CB34" s="39">
        <f>CB$12*LCI!$AF$8</f>
        <v>8.0230313831087239E-5</v>
      </c>
      <c r="CC34" s="39">
        <f>CC$12*LCI!$AM$8</f>
        <v>5.2242500734589263E-5</v>
      </c>
      <c r="CD34" s="39">
        <f>CD$12*LCI!$D$8</f>
        <v>0</v>
      </c>
      <c r="CE34" s="39">
        <f>CE$12*LCI!$K$8</f>
        <v>2.965618644565642E-4</v>
      </c>
      <c r="CF34" s="39">
        <f>CF$12*LCI!$R$8</f>
        <v>2.3032723902320756E-5</v>
      </c>
      <c r="CG34" s="39">
        <f>CG$12*LCI!$Y$8</f>
        <v>6.5446253257791268E-5</v>
      </c>
      <c r="CH34" s="39">
        <f>CH$12*LCI!$AF$8</f>
        <v>7.0599664562838874E-5</v>
      </c>
      <c r="CI34" s="39">
        <f>CI$12*LCI!$AM$8</f>
        <v>4.2034452725969497E-5</v>
      </c>
      <c r="CJ34" s="39">
        <f>CJ$12*LCI!$D$8</f>
        <v>0</v>
      </c>
      <c r="CK34" s="39">
        <f>CK$12*LCI!$K$8</f>
        <v>2.9786618208587983E-4</v>
      </c>
      <c r="CL34" s="39">
        <f>CL$12*LCI!$R$8</f>
        <v>1.9322150550516453E-5</v>
      </c>
      <c r="CM34" s="39">
        <f>CM$12*LCI!$Y$8</f>
        <v>6.477471472232222E-5</v>
      </c>
      <c r="CN34" s="39">
        <f>CN$12*LCI!$AF$8</f>
        <v>7.1565473862681065E-5</v>
      </c>
      <c r="CO34" s="39">
        <f>CO$12*LCI!$AM$8</f>
        <v>3.5155720574958288E-5</v>
      </c>
      <c r="CP34" s="39">
        <f>CP$12*LCI!$D$8</f>
        <v>0</v>
      </c>
      <c r="CQ34" s="39">
        <f>CQ$12*LCI!$K$8</f>
        <v>2.8093574624985873E-4</v>
      </c>
      <c r="CR34" s="39">
        <f>CR$12*LCI!$R$8</f>
        <v>1.3754803301526606E-5</v>
      </c>
      <c r="CS34" s="39">
        <f>CS$12*LCI!$Y$8</f>
        <v>5.4836679821937332E-5</v>
      </c>
      <c r="CT34" s="39">
        <f>CT$12*LCI!$AF$8</f>
        <v>6.4346342290097467E-5</v>
      </c>
      <c r="CU34" s="39">
        <f>CU$12*LCI!$AM$8</f>
        <v>2.7655469039203749E-5</v>
      </c>
    </row>
    <row r="35" spans="1:99" ht="12.75" customHeight="1" x14ac:dyDescent="0.2">
      <c r="A35" s="29">
        <v>29</v>
      </c>
      <c r="C35" s="30" t="s">
        <v>62</v>
      </c>
      <c r="D35" s="39">
        <f>D$13*LCI!$D$9</f>
        <v>5.6699426726521496E-6</v>
      </c>
      <c r="E35" s="39">
        <f>E$13*LCI!$K$9</f>
        <v>0</v>
      </c>
      <c r="F35" s="39">
        <f>F$13*LCI!$R$9</f>
        <v>0</v>
      </c>
      <c r="G35" s="39">
        <f>G$13*LCI!$Y$9</f>
        <v>1.8708847791986314E-5</v>
      </c>
      <c r="H35" s="39">
        <f>H$13*LCI!$AF$9</f>
        <v>0</v>
      </c>
      <c r="I35" s="39">
        <f>I$13*LCI!$AM$9</f>
        <v>5.3524348335691183E-6</v>
      </c>
      <c r="J35" s="39">
        <f>J$13*LCI!$D$9</f>
        <v>4.6769482099360679E-6</v>
      </c>
      <c r="K35" s="39">
        <f>K$13*LCI!$K$9</f>
        <v>0</v>
      </c>
      <c r="L35" s="39">
        <f>L$13*LCI!$R$9</f>
        <v>0</v>
      </c>
      <c r="M35" s="39">
        <f>M$13*LCI!$Y$9</f>
        <v>1.2400770260507903E-5</v>
      </c>
      <c r="N35" s="39">
        <f>N$13*LCI!$AF$9</f>
        <v>0</v>
      </c>
      <c r="O35" s="39">
        <f>O$13*LCI!$AM$9</f>
        <v>4.2023366673983407E-6</v>
      </c>
      <c r="P35" s="39">
        <f>P$13*LCI!$D$9</f>
        <v>2.677680987524083E-6</v>
      </c>
      <c r="Q35" s="39">
        <f>Q$13*LCI!$K$9</f>
        <v>0</v>
      </c>
      <c r="R35" s="39">
        <f>R$13*LCI!$R$9</f>
        <v>0</v>
      </c>
      <c r="S35" s="39">
        <f>S$13*LCI!$Y$9</f>
        <v>5.760858373656929E-6</v>
      </c>
      <c r="T35" s="39">
        <f>T$13*LCI!$AF$9</f>
        <v>0</v>
      </c>
      <c r="U35" s="39">
        <f>U$13*LCI!$AM$9</f>
        <v>3.4059862000515631E-6</v>
      </c>
      <c r="V35" s="39">
        <f>V$13*LCI!$D$9</f>
        <v>0</v>
      </c>
      <c r="W35" s="39">
        <f>W$13*LCI!$K$9</f>
        <v>0</v>
      </c>
      <c r="X35" s="39">
        <f>X$13*LCI!$R$9</f>
        <v>0</v>
      </c>
      <c r="Y35" s="39">
        <f>Y$13*LCI!$Y$9</f>
        <v>5.9442248021224348E-7</v>
      </c>
      <c r="Z35" s="39">
        <f>Z$13*LCI!$AF$9</f>
        <v>0</v>
      </c>
      <c r="AA35" s="39">
        <f>AA$13*LCI!$AM$9</f>
        <v>2.3752587065968078E-6</v>
      </c>
      <c r="AB35" s="39">
        <f>AB$13*LCI!$D$9</f>
        <v>5.4313140819168307E-6</v>
      </c>
      <c r="AC35" s="39">
        <f>AC$13*LCI!$K$9</f>
        <v>0</v>
      </c>
      <c r="AD35" s="39">
        <f>AD$13*LCI!$R$9</f>
        <v>0</v>
      </c>
      <c r="AE35" s="39">
        <f>AE$13*LCI!$Y$9</f>
        <v>1.6929381708908435E-5</v>
      </c>
      <c r="AF35" s="39">
        <f>AF$13*LCI!$AF$9</f>
        <v>0</v>
      </c>
      <c r="AG35" s="39">
        <f>AG$13*LCI!$AM$9</f>
        <v>5.3524348335691183E-6</v>
      </c>
      <c r="AH35" s="39">
        <f>AH$13*LCI!$D$9</f>
        <v>4.1442982206685252E-6</v>
      </c>
      <c r="AI35" s="39">
        <f>AI$13*LCI!$K$9</f>
        <v>0</v>
      </c>
      <c r="AJ35" s="39">
        <f>AJ$13*LCI!$R$9</f>
        <v>0</v>
      </c>
      <c r="AK35" s="39">
        <f>AK$13*LCI!$Y$9</f>
        <v>8.8484357830494902E-6</v>
      </c>
      <c r="AL35" s="39">
        <f>AL$13*LCI!$AF$9</f>
        <v>0</v>
      </c>
      <c r="AM35" s="39">
        <f>AM$13*LCI!$AM$9</f>
        <v>3.6423350301180104E-6</v>
      </c>
      <c r="AN35" s="39">
        <f>AN$13*LCI!$D$9</f>
        <v>2.057857295451638E-6</v>
      </c>
      <c r="AO35" s="39">
        <f>AO$13*LCI!$K$9</f>
        <v>0</v>
      </c>
      <c r="AP35" s="39">
        <f>AP$13*LCI!$R$9</f>
        <v>0</v>
      </c>
      <c r="AQ35" s="39">
        <f>AQ$13*LCI!$Y$9</f>
        <v>3.2994540995978439E-6</v>
      </c>
      <c r="AR35" s="39">
        <f>AR$13*LCI!$AF$9</f>
        <v>0</v>
      </c>
      <c r="AS35" s="39">
        <f>AS$13*LCI!$AM$9</f>
        <v>2.5094768500245783E-6</v>
      </c>
      <c r="AT35" s="39">
        <f>AT$13*LCI!$D$9</f>
        <v>0</v>
      </c>
      <c r="AU35" s="39">
        <f>AU$13*LCI!$K$9</f>
        <v>0</v>
      </c>
      <c r="AV35" s="39">
        <f>AV$13*LCI!$R$9</f>
        <v>0</v>
      </c>
      <c r="AW35" s="39">
        <f>AW$13*LCI!$Y$9</f>
        <v>2.4653508250052912E-7</v>
      </c>
      <c r="AX35" s="39">
        <f>AX$13*LCI!$AF$9</f>
        <v>0</v>
      </c>
      <c r="AY35" s="39">
        <f>AY$13*LCI!$AM$9</f>
        <v>1.2300207881049045E-6</v>
      </c>
      <c r="AZ35" s="39">
        <f>AZ$13*LCI!$D$9</f>
        <v>5.4363703728611249E-6</v>
      </c>
      <c r="BA35" s="39">
        <f>BA$13*LCI!$K$9</f>
        <v>0</v>
      </c>
      <c r="BB35" s="39">
        <f>BB$13*LCI!$R$9</f>
        <v>0</v>
      </c>
      <c r="BC35" s="39">
        <f>BC$13*LCI!$Y$9</f>
        <v>1.6929381708908435E-5</v>
      </c>
      <c r="BD35" s="39">
        <f>BD$13*LCI!$AF$9</f>
        <v>0</v>
      </c>
      <c r="BE35" s="39">
        <f>BE$13*LCI!$AM$9</f>
        <v>5.3524348335691183E-6</v>
      </c>
      <c r="BF35" s="39">
        <f>BF$13*LCI!$D$9</f>
        <v>4.1697126114647748E-6</v>
      </c>
      <c r="BG35" s="39">
        <f>BG$13*LCI!$K$9</f>
        <v>0</v>
      </c>
      <c r="BH35" s="39">
        <f>BH$13*LCI!$R$9</f>
        <v>0</v>
      </c>
      <c r="BI35" s="39">
        <f>BI$13*LCI!$Y$9</f>
        <v>8.8484357830494902E-6</v>
      </c>
      <c r="BJ35" s="39">
        <f>BJ$13*LCI!$AF$9</f>
        <v>0</v>
      </c>
      <c r="BK35" s="39">
        <f>BK$13*LCI!$AM$9</f>
        <v>4.2526224978572985E-6</v>
      </c>
      <c r="BL35" s="39">
        <f>BL$13*LCI!$D$9</f>
        <v>2.0877603920715769E-6</v>
      </c>
      <c r="BM35" s="39">
        <f>BM$13*LCI!$K$9</f>
        <v>0</v>
      </c>
      <c r="BN35" s="39">
        <f>BN$13*LCI!$R$9</f>
        <v>0</v>
      </c>
      <c r="BO35" s="39">
        <f>BO$13*LCI!$Y$9</f>
        <v>3.2994540995978439E-6</v>
      </c>
      <c r="BP35" s="39">
        <f>BP$13*LCI!$AF$9</f>
        <v>0</v>
      </c>
      <c r="BQ35" s="39">
        <f>BQ$13*LCI!$AM$9</f>
        <v>3.5115097535450283E-6</v>
      </c>
      <c r="BR35" s="39">
        <f>BR$13*LCI!$D$9</f>
        <v>0</v>
      </c>
      <c r="BS35" s="39">
        <f>BS$13*LCI!$K$9</f>
        <v>0</v>
      </c>
      <c r="BT35" s="39">
        <f>BT$13*LCI!$R$9</f>
        <v>0</v>
      </c>
      <c r="BU35" s="39">
        <f>BU$13*LCI!$Y$9</f>
        <v>2.4653508250052912E-7</v>
      </c>
      <c r="BV35" s="39">
        <f>BV$13*LCI!$AF$9</f>
        <v>0</v>
      </c>
      <c r="BW35" s="39">
        <f>BW$13*LCI!$AM$9</f>
        <v>2.5358070900870504E-6</v>
      </c>
      <c r="BX35" s="39">
        <f>BX$13*LCI!$D$9</f>
        <v>5.3605645701978728E-6</v>
      </c>
      <c r="BY35" s="39">
        <f>BY$13*LCI!$K$9</f>
        <v>0</v>
      </c>
      <c r="BZ35" s="39">
        <f>BZ$13*LCI!$R$9</f>
        <v>0</v>
      </c>
      <c r="CA35" s="39">
        <f>CA$13*LCI!$Y$9</f>
        <v>1.6929381708908435E-5</v>
      </c>
      <c r="CB35" s="39">
        <f>CB$13*LCI!$AF$9</f>
        <v>0</v>
      </c>
      <c r="CC35" s="39">
        <f>CC$13*LCI!$AM$9</f>
        <v>5.3524348335691183E-6</v>
      </c>
      <c r="CD35" s="39">
        <f>CD$13*LCI!$D$9</f>
        <v>4.140257239824443E-6</v>
      </c>
      <c r="CE35" s="39">
        <f>CE$13*LCI!$K$9</f>
        <v>0</v>
      </c>
      <c r="CF35" s="39">
        <f>CF$13*LCI!$R$9</f>
        <v>0</v>
      </c>
      <c r="CG35" s="39">
        <f>CG$13*LCI!$Y$9</f>
        <v>8.8484357830494902E-6</v>
      </c>
      <c r="CH35" s="39">
        <f>CH$13*LCI!$AF$9</f>
        <v>0</v>
      </c>
      <c r="CI35" s="39">
        <f>CI$13*LCI!$AM$9</f>
        <v>4.2526224978572985E-6</v>
      </c>
      <c r="CJ35" s="39">
        <f>CJ$13*LCI!$D$9</f>
        <v>2.052363715856644E-6</v>
      </c>
      <c r="CK35" s="39">
        <f>CK$13*LCI!$K$9</f>
        <v>0</v>
      </c>
      <c r="CL35" s="39">
        <f>CL$13*LCI!$R$9</f>
        <v>0</v>
      </c>
      <c r="CM35" s="39">
        <f>CM$13*LCI!$Y$9</f>
        <v>3.2994540995978439E-6</v>
      </c>
      <c r="CN35" s="39">
        <f>CN$13*LCI!$AF$9</f>
        <v>0</v>
      </c>
      <c r="CO35" s="39">
        <f>CO$13*LCI!$AM$9</f>
        <v>3.5115097535450283E-6</v>
      </c>
      <c r="CP35" s="39">
        <f>CP$13*LCI!$D$9</f>
        <v>0</v>
      </c>
      <c r="CQ35" s="39">
        <f>CQ$13*LCI!$K$9</f>
        <v>0</v>
      </c>
      <c r="CR35" s="39">
        <f>CR$13*LCI!$R$9</f>
        <v>0</v>
      </c>
      <c r="CS35" s="39">
        <f>CS$13*LCI!$Y$9</f>
        <v>2.4653508250052912E-7</v>
      </c>
      <c r="CT35" s="39">
        <f>CT$13*LCI!$AF$9</f>
        <v>0</v>
      </c>
      <c r="CU35" s="39">
        <f>CU$13*LCI!$AM$9</f>
        <v>2.5358070900870504E-6</v>
      </c>
    </row>
    <row r="36" spans="1:99" ht="12.75" customHeight="1" x14ac:dyDescent="0.2">
      <c r="A36" s="29">
        <v>30</v>
      </c>
      <c r="C36" s="30" t="s">
        <v>63</v>
      </c>
      <c r="D36" s="39">
        <f>D$14*LCI!$D$10</f>
        <v>0</v>
      </c>
      <c r="E36" s="39">
        <f>E$14*LCI!$K$10</f>
        <v>0</v>
      </c>
      <c r="F36" s="39">
        <f>F$14*LCI!$R$10</f>
        <v>0.17134282284563171</v>
      </c>
      <c r="G36" s="39">
        <f>G$14*LCI!$Y$10</f>
        <v>0</v>
      </c>
      <c r="H36" s="39">
        <f>H$14*LCI!$AF$10</f>
        <v>0</v>
      </c>
      <c r="I36" s="39">
        <f>I$14*LCI!$AM$10</f>
        <v>1.0535006224776659E-3</v>
      </c>
      <c r="J36" s="39">
        <f>J$14*LCI!$D$10</f>
        <v>0</v>
      </c>
      <c r="K36" s="39">
        <f>K$14*LCI!$K$10</f>
        <v>0</v>
      </c>
      <c r="L36" s="39">
        <f>L$14*LCI!$R$10</f>
        <v>9.4378166919227249E-2</v>
      </c>
      <c r="M36" s="39">
        <f>M$14*LCI!$Y$10</f>
        <v>0</v>
      </c>
      <c r="N36" s="39">
        <f>N$14*LCI!$AF$10</f>
        <v>0</v>
      </c>
      <c r="O36" s="39">
        <f>O$14*LCI!$AM$10</f>
        <v>1.2003023916508783E-3</v>
      </c>
      <c r="P36" s="39">
        <f>P$14*LCI!$D$10</f>
        <v>0</v>
      </c>
      <c r="Q36" s="39">
        <f>Q$14*LCI!$K$10</f>
        <v>0</v>
      </c>
      <c r="R36" s="39">
        <f>R$14*LCI!$R$10</f>
        <v>0</v>
      </c>
      <c r="S36" s="39">
        <f>S$14*LCI!$Y$10</f>
        <v>0</v>
      </c>
      <c r="T36" s="39">
        <f>T$14*LCI!$AF$10</f>
        <v>0</v>
      </c>
      <c r="U36" s="39">
        <f>U$14*LCI!$AM$10</f>
        <v>1.3019508082183588E-3</v>
      </c>
      <c r="V36" s="39">
        <f>V$14*LCI!$D$10</f>
        <v>0</v>
      </c>
      <c r="W36" s="39">
        <f>W$14*LCI!$K$10</f>
        <v>0</v>
      </c>
      <c r="X36" s="39">
        <f>X$14*LCI!$R$10</f>
        <v>0</v>
      </c>
      <c r="Y36" s="39">
        <f>Y$14*LCI!$Y$10</f>
        <v>0</v>
      </c>
      <c r="Z36" s="39">
        <f>Z$14*LCI!$AF$10</f>
        <v>0</v>
      </c>
      <c r="AA36" s="39">
        <f>AA$14*LCI!$AM$10</f>
        <v>1.4335157685194586E-3</v>
      </c>
      <c r="AB36" s="39">
        <f>AB$14*LCI!$D$10</f>
        <v>0</v>
      </c>
      <c r="AC36" s="39">
        <f>AC$14*LCI!$K$10</f>
        <v>0</v>
      </c>
      <c r="AD36" s="39">
        <f>AD$14*LCI!$R$10</f>
        <v>0.1208374568776283</v>
      </c>
      <c r="AE36" s="39">
        <f>AE$14*LCI!$Y$10</f>
        <v>0</v>
      </c>
      <c r="AF36" s="39">
        <f>AF$14*LCI!$AF$10</f>
        <v>0</v>
      </c>
      <c r="AG36" s="39">
        <f>AG$14*LCI!$AM$10</f>
        <v>1.0535006224776659E-3</v>
      </c>
      <c r="AH36" s="39">
        <f>AH$14*LCI!$D$10</f>
        <v>0</v>
      </c>
      <c r="AI36" s="39">
        <f>AI$14*LCI!$K$10</f>
        <v>0</v>
      </c>
      <c r="AJ36" s="39">
        <f>AJ$14*LCI!$R$10</f>
        <v>1.622518290208394E-2</v>
      </c>
      <c r="AK36" s="39">
        <f>AK$14*LCI!$Y$10</f>
        <v>0</v>
      </c>
      <c r="AL36" s="39">
        <f>AL$14*LCI!$AF$10</f>
        <v>0</v>
      </c>
      <c r="AM36" s="39">
        <f>AM$14*LCI!$AM$10</f>
        <v>4.9397391533620384E-4</v>
      </c>
      <c r="AN36" s="39">
        <f>AN$14*LCI!$D$10</f>
        <v>0</v>
      </c>
      <c r="AO36" s="39">
        <f>AO$14*LCI!$K$10</f>
        <v>0</v>
      </c>
      <c r="AP36" s="39">
        <f>AP$14*LCI!$R$10</f>
        <v>0</v>
      </c>
      <c r="AQ36" s="39">
        <f>AQ$14*LCI!$Y$10</f>
        <v>0</v>
      </c>
      <c r="AR36" s="39">
        <f>AR$14*LCI!$AF$10</f>
        <v>0</v>
      </c>
      <c r="AS36" s="39">
        <f>AS$14*LCI!$AM$10</f>
        <v>1.233146088520112E-4</v>
      </c>
      <c r="AT36" s="39">
        <f>AT$14*LCI!$D$10</f>
        <v>0</v>
      </c>
      <c r="AU36" s="39">
        <f>AU$14*LCI!$K$10</f>
        <v>0</v>
      </c>
      <c r="AV36" s="39">
        <f>AV$14*LCI!$R$10</f>
        <v>0</v>
      </c>
      <c r="AW36" s="39">
        <f>AW$14*LCI!$Y$10</f>
        <v>0</v>
      </c>
      <c r="AX36" s="39">
        <f>AX$14*LCI!$AF$10</f>
        <v>0</v>
      </c>
      <c r="AY36" s="39">
        <f>AY$14*LCI!$AM$10</f>
        <v>0</v>
      </c>
      <c r="AZ36" s="39">
        <f>AZ$14*LCI!$D$10</f>
        <v>0</v>
      </c>
      <c r="BA36" s="39">
        <f>BA$14*LCI!$K$10</f>
        <v>0</v>
      </c>
      <c r="BB36" s="39">
        <f>BB$14*LCI!$R$10</f>
        <v>0.1208374568776283</v>
      </c>
      <c r="BC36" s="39">
        <f>BC$14*LCI!$Y$10</f>
        <v>0</v>
      </c>
      <c r="BD36" s="39">
        <f>BD$14*LCI!$AF$10</f>
        <v>0</v>
      </c>
      <c r="BE36" s="39">
        <f>BE$14*LCI!$AM$10</f>
        <v>1.0535006224776659E-3</v>
      </c>
      <c r="BF36" s="39">
        <f>BF$14*LCI!$D$10</f>
        <v>0</v>
      </c>
      <c r="BG36" s="39">
        <f>BG$14*LCI!$K$10</f>
        <v>0</v>
      </c>
      <c r="BH36" s="39">
        <f>BH$14*LCI!$R$10</f>
        <v>1.622518290208394E-2</v>
      </c>
      <c r="BI36" s="39">
        <f>BI$14*LCI!$Y$10</f>
        <v>0</v>
      </c>
      <c r="BJ36" s="39">
        <f>BJ$14*LCI!$AF$10</f>
        <v>0</v>
      </c>
      <c r="BK36" s="39">
        <f>BK$14*LCI!$AM$10</f>
        <v>4.2411434660279373E-4</v>
      </c>
      <c r="BL36" s="39">
        <f>BL$14*LCI!$D$10</f>
        <v>0</v>
      </c>
      <c r="BM36" s="39">
        <f>BM$14*LCI!$K$10</f>
        <v>0</v>
      </c>
      <c r="BN36" s="39">
        <f>BN$14*LCI!$R$10</f>
        <v>0</v>
      </c>
      <c r="BO36" s="39">
        <f>BO$14*LCI!$Y$10</f>
        <v>0</v>
      </c>
      <c r="BP36" s="39">
        <f>BP$14*LCI!$AF$10</f>
        <v>0</v>
      </c>
      <c r="BQ36" s="39">
        <f>BQ$14*LCI!$AM$10</f>
        <v>0</v>
      </c>
      <c r="BR36" s="39">
        <f>BR$14*LCI!$D$10</f>
        <v>0</v>
      </c>
      <c r="BS36" s="39">
        <f>BS$14*LCI!$K$10</f>
        <v>0</v>
      </c>
      <c r="BT36" s="39">
        <f>BT$14*LCI!$R$10</f>
        <v>0</v>
      </c>
      <c r="BU36" s="39">
        <f>BU$14*LCI!$Y$10</f>
        <v>0</v>
      </c>
      <c r="BV36" s="39">
        <f>BV$14*LCI!$AF$10</f>
        <v>0</v>
      </c>
      <c r="BW36" s="39">
        <f>BW$14*LCI!$AM$10</f>
        <v>0</v>
      </c>
      <c r="BX36" s="39">
        <f>BX$14*LCI!$D$10</f>
        <v>0</v>
      </c>
      <c r="BY36" s="39">
        <f>BY$14*LCI!$K$10</f>
        <v>0</v>
      </c>
      <c r="BZ36" s="39">
        <f>BZ$14*LCI!$R$10</f>
        <v>0.1208374568776283</v>
      </c>
      <c r="CA36" s="39">
        <f>CA$14*LCI!$Y$10</f>
        <v>0</v>
      </c>
      <c r="CB36" s="39">
        <f>CB$14*LCI!$AF$10</f>
        <v>0</v>
      </c>
      <c r="CC36" s="39">
        <f>CC$14*LCI!$AM$10</f>
        <v>1.0535006224776659E-3</v>
      </c>
      <c r="CD36" s="39">
        <f>CD$14*LCI!$D$10</f>
        <v>0</v>
      </c>
      <c r="CE36" s="39">
        <f>CE$14*LCI!$K$10</f>
        <v>0</v>
      </c>
      <c r="CF36" s="39">
        <f>CF$14*LCI!$R$10</f>
        <v>1.622518290208394E-2</v>
      </c>
      <c r="CG36" s="39">
        <f>CG$14*LCI!$Y$10</f>
        <v>0</v>
      </c>
      <c r="CH36" s="39">
        <f>CH$14*LCI!$AF$10</f>
        <v>0</v>
      </c>
      <c r="CI36" s="39">
        <f>CI$14*LCI!$AM$10</f>
        <v>4.2411434660279373E-4</v>
      </c>
      <c r="CJ36" s="39">
        <f>CJ$14*LCI!$D$10</f>
        <v>0</v>
      </c>
      <c r="CK36" s="39">
        <f>CK$14*LCI!$K$10</f>
        <v>0</v>
      </c>
      <c r="CL36" s="39">
        <f>CL$14*LCI!$R$10</f>
        <v>0</v>
      </c>
      <c r="CM36" s="39">
        <f>CM$14*LCI!$Y$10</f>
        <v>0</v>
      </c>
      <c r="CN36" s="39">
        <f>CN$14*LCI!$AF$10</f>
        <v>0</v>
      </c>
      <c r="CO36" s="39">
        <f>CO$14*LCI!$AM$10</f>
        <v>0</v>
      </c>
      <c r="CP36" s="39">
        <f>CP$14*LCI!$D$10</f>
        <v>0</v>
      </c>
      <c r="CQ36" s="39">
        <f>CQ$14*LCI!$K$10</f>
        <v>0</v>
      </c>
      <c r="CR36" s="39">
        <f>CR$14*LCI!$R$10</f>
        <v>0</v>
      </c>
      <c r="CS36" s="39">
        <f>CS$14*LCI!$Y$10</f>
        <v>0</v>
      </c>
      <c r="CT36" s="39">
        <f>CT$14*LCI!$AF$10</f>
        <v>0</v>
      </c>
      <c r="CU36" s="39">
        <f>CU$14*LCI!$AM$10</f>
        <v>0</v>
      </c>
    </row>
    <row r="37" spans="1:99" ht="12.75" customHeight="1" x14ac:dyDescent="0.2">
      <c r="A37" s="29">
        <v>31</v>
      </c>
      <c r="C37" s="30" t="s">
        <v>64</v>
      </c>
      <c r="D37" s="39">
        <f>D$15*LCI!$D$11</f>
        <v>0</v>
      </c>
      <c r="E37" s="39">
        <f>E$15*LCI!$K$11</f>
        <v>4.9895924229042488E-2</v>
      </c>
      <c r="F37" s="39">
        <f>F$15*LCI!$R$11</f>
        <v>8.1429358109853078E-2</v>
      </c>
      <c r="G37" s="39">
        <f>G$15*LCI!$Y$11</f>
        <v>1.6341674723574416E-2</v>
      </c>
      <c r="H37" s="39">
        <f>H$15*LCI!$AF$11</f>
        <v>0.15645611997645564</v>
      </c>
      <c r="I37" s="39">
        <f>I$15*LCI!$AM$11</f>
        <v>4.9571756355229951E-2</v>
      </c>
      <c r="J37" s="39">
        <f>J$15*LCI!$D$11</f>
        <v>0</v>
      </c>
      <c r="K37" s="39">
        <f>K$15*LCI!$K$11</f>
        <v>7.113715150432777E-2</v>
      </c>
      <c r="L37" s="39">
        <f>L$15*LCI!$R$11</f>
        <v>9.7399434985918049E-2</v>
      </c>
      <c r="M37" s="39">
        <f>M$15*LCI!$Y$11</f>
        <v>4.120426137868502E-2</v>
      </c>
      <c r="N37" s="39">
        <f>N$15*LCI!$AF$11</f>
        <v>0.18486991392139832</v>
      </c>
      <c r="O37" s="39">
        <f>O$15*LCI!$AM$11</f>
        <v>3.3143434271342129E-2</v>
      </c>
      <c r="P37" s="39">
        <f>P$15*LCI!$D$11</f>
        <v>0</v>
      </c>
      <c r="Q37" s="39">
        <f>Q$15*LCI!$K$11</f>
        <v>9.1582214439660761E-2</v>
      </c>
      <c r="R37" s="39">
        <f>R$15*LCI!$R$11</f>
        <v>0.11538426169485649</v>
      </c>
      <c r="S37" s="39">
        <f>S$15*LCI!$Y$11</f>
        <v>7.3692288504297626E-2</v>
      </c>
      <c r="T37" s="39">
        <f>T$15*LCI!$AF$11</f>
        <v>0.18657081332693054</v>
      </c>
      <c r="U37" s="39">
        <f>U$15*LCI!$AM$11</f>
        <v>2.1768142705764951E-2</v>
      </c>
      <c r="V37" s="39">
        <f>V$15*LCI!$D$11</f>
        <v>0</v>
      </c>
      <c r="W37" s="39">
        <f>W$15*LCI!$K$11</f>
        <v>8.0205347033545898E-2</v>
      </c>
      <c r="X37" s="39">
        <f>X$15*LCI!$R$11</f>
        <v>7.789348984755215E-2</v>
      </c>
      <c r="Y37" s="39">
        <f>Y$15*LCI!$Y$11</f>
        <v>7.1330272836407971E-2</v>
      </c>
      <c r="Z37" s="39">
        <f>Z$15*LCI!$AF$11</f>
        <v>0.11366867015529429</v>
      </c>
      <c r="AA37" s="39">
        <f>AA$15*LCI!$AM$11</f>
        <v>7.0449445116737867E-3</v>
      </c>
      <c r="AB37" s="39">
        <f>AB$15*LCI!$D$11</f>
        <v>0</v>
      </c>
      <c r="AC37" s="39">
        <f>AC$15*LCI!$K$11</f>
        <v>2.8616472672626458E-2</v>
      </c>
      <c r="AD37" s="39">
        <f>AD$15*LCI!$R$11</f>
        <v>5.8657482755606248E-2</v>
      </c>
      <c r="AE37" s="39">
        <f>AE$15*LCI!$Y$11</f>
        <v>1.0025096192969948E-2</v>
      </c>
      <c r="AF37" s="39">
        <f>AF$15*LCI!$AF$11</f>
        <v>0.11778689581745433</v>
      </c>
      <c r="AG37" s="39">
        <f>AG$15*LCI!$AM$11</f>
        <v>4.9571756355229951E-2</v>
      </c>
      <c r="AH37" s="39">
        <f>AH$15*LCI!$D$11</f>
        <v>0</v>
      </c>
      <c r="AI37" s="39">
        <f>AI$15*LCI!$K$11</f>
        <v>4.1661888244168568E-2</v>
      </c>
      <c r="AJ37" s="39">
        <f>AJ$15*LCI!$R$11</f>
        <v>5.8695030056550482E-2</v>
      </c>
      <c r="AK37" s="39">
        <f>AK$15*LCI!$Y$11</f>
        <v>2.0201920802412173E-2</v>
      </c>
      <c r="AL37" s="39">
        <f>AL$15*LCI!$AF$11</f>
        <v>0.1298165200816839</v>
      </c>
      <c r="AM37" s="39">
        <f>AM$15*LCI!$AM$11</f>
        <v>2.2619760592419769E-2</v>
      </c>
      <c r="AN37" s="39">
        <f>AN$15*LCI!$D$11</f>
        <v>0</v>
      </c>
      <c r="AO37" s="39">
        <f>AO$15*LCI!$K$11</f>
        <v>3.4641480792509595E-2</v>
      </c>
      <c r="AP37" s="39">
        <f>AP$15*LCI!$R$11</f>
        <v>3.7275654212265502E-2</v>
      </c>
      <c r="AQ37" s="39">
        <f>AQ$15*LCI!$Y$11</f>
        <v>2.0879102789445252E-2</v>
      </c>
      <c r="AR37" s="39">
        <f>AR$15*LCI!$AF$11</f>
        <v>0.10846721564110046</v>
      </c>
      <c r="AS37" s="39">
        <f>AS$15*LCI!$AM$11</f>
        <v>4.7653705690275001E-3</v>
      </c>
      <c r="AT37" s="39">
        <f>AT$15*LCI!$D$11</f>
        <v>0</v>
      </c>
      <c r="AU37" s="39">
        <f>AU$15*LCI!$K$11</f>
        <v>2.7989088227554776E-2</v>
      </c>
      <c r="AV37" s="39">
        <f>AV$15*LCI!$R$11</f>
        <v>2.0291267007257058E-2</v>
      </c>
      <c r="AW37" s="39">
        <f>AW$15*LCI!$Y$11</f>
        <v>1.6020420470098148E-2</v>
      </c>
      <c r="AX37" s="39">
        <f>AX$15*LCI!$AF$11</f>
        <v>5.5531522951918023E-2</v>
      </c>
      <c r="AY37" s="39">
        <f>AY$15*LCI!$AM$11</f>
        <v>1.8385472474297295E-3</v>
      </c>
      <c r="AZ37" s="39">
        <f>AZ$15*LCI!$D$11</f>
        <v>0</v>
      </c>
      <c r="BA37" s="39">
        <f>BA$15*LCI!$K$11</f>
        <v>2.8616472672626458E-2</v>
      </c>
      <c r="BB37" s="39">
        <f>BB$15*LCI!$R$11</f>
        <v>5.8657482755606248E-2</v>
      </c>
      <c r="BC37" s="39">
        <f>BC$15*LCI!$Y$11</f>
        <v>1.0025096192969948E-2</v>
      </c>
      <c r="BD37" s="39">
        <f>BD$15*LCI!$AF$11</f>
        <v>0.11778689581745433</v>
      </c>
      <c r="BE37" s="39">
        <f>BE$15*LCI!$AM$11</f>
        <v>4.9571756355229951E-2</v>
      </c>
      <c r="BF37" s="39">
        <f>BF$15*LCI!$D$11</f>
        <v>0</v>
      </c>
      <c r="BG37" s="39">
        <f>BG$15*LCI!$K$11</f>
        <v>4.1661888244168568E-2</v>
      </c>
      <c r="BH37" s="39">
        <f>BH$15*LCI!$R$11</f>
        <v>5.8695030056550482E-2</v>
      </c>
      <c r="BI37" s="39">
        <f>BI$15*LCI!$Y$11</f>
        <v>2.0201920802412173E-2</v>
      </c>
      <c r="BJ37" s="39">
        <f>BJ$15*LCI!$AF$11</f>
        <v>0.1298165200816839</v>
      </c>
      <c r="BK37" s="39">
        <f>BK$15*LCI!$AM$11</f>
        <v>2.09479769272722E-2</v>
      </c>
      <c r="BL37" s="39">
        <f>BL$15*LCI!$D$11</f>
        <v>0</v>
      </c>
      <c r="BM37" s="39">
        <f>BM$15*LCI!$K$11</f>
        <v>3.4641480792509595E-2</v>
      </c>
      <c r="BN37" s="39">
        <f>BN$15*LCI!$R$11</f>
        <v>3.7275654212265502E-2</v>
      </c>
      <c r="BO37" s="39">
        <f>BO$15*LCI!$Y$11</f>
        <v>2.0879102789445252E-2</v>
      </c>
      <c r="BP37" s="39">
        <f>BP$15*LCI!$AF$11</f>
        <v>0.10846721564110046</v>
      </c>
      <c r="BQ37" s="39">
        <f>BQ$15*LCI!$AM$11</f>
        <v>1.6597338010363159E-3</v>
      </c>
      <c r="BR37" s="39">
        <f>BR$15*LCI!$D$11</f>
        <v>0</v>
      </c>
      <c r="BS37" s="39">
        <f>BS$15*LCI!$K$11</f>
        <v>2.7989088227554776E-2</v>
      </c>
      <c r="BT37" s="39">
        <f>BT$15*LCI!$R$11</f>
        <v>2.0291267007257058E-2</v>
      </c>
      <c r="BU37" s="39">
        <f>BU$15*LCI!$Y$11</f>
        <v>1.6020420470098148E-2</v>
      </c>
      <c r="BV37" s="39">
        <f>BV$15*LCI!$AF$11</f>
        <v>5.5531522951918023E-2</v>
      </c>
      <c r="BW37" s="39">
        <f>BW$15*LCI!$AM$11</f>
        <v>6.5645235491448763E-4</v>
      </c>
      <c r="BX37" s="39">
        <f>BX$15*LCI!$D$11</f>
        <v>0</v>
      </c>
      <c r="BY37" s="39">
        <f>BY$15*LCI!$K$11</f>
        <v>2.8616472672626458E-2</v>
      </c>
      <c r="BZ37" s="39">
        <f>BZ$15*LCI!$R$11</f>
        <v>5.8657482755606248E-2</v>
      </c>
      <c r="CA37" s="39">
        <f>CA$15*LCI!$Y$11</f>
        <v>1.0025096192969948E-2</v>
      </c>
      <c r="CB37" s="39">
        <f>CB$15*LCI!$AF$11</f>
        <v>0.11778689581745433</v>
      </c>
      <c r="CC37" s="39">
        <f>CC$15*LCI!$AM$11</f>
        <v>4.9571756355229951E-2</v>
      </c>
      <c r="CD37" s="39">
        <f>CD$15*LCI!$D$11</f>
        <v>0</v>
      </c>
      <c r="CE37" s="39">
        <f>CE$15*LCI!$K$11</f>
        <v>4.1661888244168568E-2</v>
      </c>
      <c r="CF37" s="39">
        <f>CF$15*LCI!$R$11</f>
        <v>5.8695030056550482E-2</v>
      </c>
      <c r="CG37" s="39">
        <f>CG$15*LCI!$Y$11</f>
        <v>2.0201920802412173E-2</v>
      </c>
      <c r="CH37" s="39">
        <f>CH$15*LCI!$AF$11</f>
        <v>0.1298165200816839</v>
      </c>
      <c r="CI37" s="39">
        <f>CI$15*LCI!$AM$11</f>
        <v>2.09479769272722E-2</v>
      </c>
      <c r="CJ37" s="39">
        <f>CJ$15*LCI!$D$11</f>
        <v>0</v>
      </c>
      <c r="CK37" s="39">
        <f>CK$15*LCI!$K$11</f>
        <v>3.4641480792509595E-2</v>
      </c>
      <c r="CL37" s="39">
        <f>CL$15*LCI!$R$11</f>
        <v>3.7275654212265502E-2</v>
      </c>
      <c r="CM37" s="39">
        <f>CM$15*LCI!$Y$11</f>
        <v>2.0879102789445252E-2</v>
      </c>
      <c r="CN37" s="39">
        <f>CN$15*LCI!$AF$11</f>
        <v>0.10846721564110046</v>
      </c>
      <c r="CO37" s="39">
        <f>CO$15*LCI!$AM$11</f>
        <v>1.6597338010363159E-3</v>
      </c>
      <c r="CP37" s="39">
        <f>CP$15*LCI!$D$11</f>
        <v>0</v>
      </c>
      <c r="CQ37" s="39">
        <f>CQ$15*LCI!$K$11</f>
        <v>2.7989088227554776E-2</v>
      </c>
      <c r="CR37" s="39">
        <f>CR$15*LCI!$R$11</f>
        <v>2.0291267007257058E-2</v>
      </c>
      <c r="CS37" s="39">
        <f>CS$15*LCI!$Y$11</f>
        <v>1.6020420470098148E-2</v>
      </c>
      <c r="CT37" s="39">
        <f>CT$15*LCI!$AF$11</f>
        <v>5.5531522951918023E-2</v>
      </c>
      <c r="CU37" s="39">
        <f>CU$15*LCI!$AM$11</f>
        <v>6.5645235491448763E-4</v>
      </c>
    </row>
    <row r="38" spans="1:99" ht="12.75" customHeight="1" x14ac:dyDescent="0.2">
      <c r="A38" s="29">
        <v>32</v>
      </c>
      <c r="C38" s="30" t="s">
        <v>65</v>
      </c>
      <c r="D38" s="39">
        <f>D$16*LCI!$D$12</f>
        <v>0</v>
      </c>
      <c r="E38" s="39">
        <f>E$16*LCI!$K$12</f>
        <v>0</v>
      </c>
      <c r="F38" s="39">
        <f>F$16*LCI!$R$12</f>
        <v>0</v>
      </c>
      <c r="G38" s="39">
        <f>G$16*LCI!$Y$12</f>
        <v>0</v>
      </c>
      <c r="H38" s="39">
        <f>H$16*LCI!$AF$12</f>
        <v>0</v>
      </c>
      <c r="I38" s="39">
        <f>I$16*LCI!$AM$12</f>
        <v>3.9656361705245265E-4</v>
      </c>
      <c r="J38" s="39">
        <f>J$16*LCI!$D$12</f>
        <v>0</v>
      </c>
      <c r="K38" s="39">
        <f>K$16*LCI!$K$12</f>
        <v>0</v>
      </c>
      <c r="L38" s="39">
        <f>L$16*LCI!$R$12</f>
        <v>0</v>
      </c>
      <c r="M38" s="39">
        <f>M$16*LCI!$Y$12</f>
        <v>0</v>
      </c>
      <c r="N38" s="39">
        <f>N$16*LCI!$AF$12</f>
        <v>0</v>
      </c>
      <c r="O38" s="39">
        <f>O$16*LCI!$AM$12</f>
        <v>3.0925251298171232E-4</v>
      </c>
      <c r="P38" s="39">
        <f>P$16*LCI!$D$12</f>
        <v>0</v>
      </c>
      <c r="Q38" s="39">
        <f>Q$16*LCI!$K$12</f>
        <v>0</v>
      </c>
      <c r="R38" s="39">
        <f>R$16*LCI!$R$12</f>
        <v>0</v>
      </c>
      <c r="S38" s="39">
        <f>S$16*LCI!$Y$12</f>
        <v>0</v>
      </c>
      <c r="T38" s="39">
        <f>T$16*LCI!$AF$12</f>
        <v>0</v>
      </c>
      <c r="U38" s="39">
        <f>U$16*LCI!$AM$12</f>
        <v>2.4879659662911045E-4</v>
      </c>
      <c r="V38" s="39">
        <f>V$16*LCI!$D$12</f>
        <v>0</v>
      </c>
      <c r="W38" s="39">
        <f>W$16*LCI!$K$12</f>
        <v>0</v>
      </c>
      <c r="X38" s="39">
        <f>X$16*LCI!$R$12</f>
        <v>0</v>
      </c>
      <c r="Y38" s="39">
        <f>Y$16*LCI!$Y$12</f>
        <v>0</v>
      </c>
      <c r="Z38" s="39">
        <f>Z$16*LCI!$AF$12</f>
        <v>0</v>
      </c>
      <c r="AA38" s="39">
        <f>AA$16*LCI!$AM$12</f>
        <v>1.7054766267138224E-4</v>
      </c>
      <c r="AB38" s="39">
        <f>AB$16*LCI!$D$12</f>
        <v>0</v>
      </c>
      <c r="AC38" s="39">
        <f>AC$16*LCI!$K$12</f>
        <v>0</v>
      </c>
      <c r="AD38" s="39">
        <f>AD$16*LCI!$R$12</f>
        <v>0</v>
      </c>
      <c r="AE38" s="39">
        <f>AE$16*LCI!$Y$12</f>
        <v>0</v>
      </c>
      <c r="AF38" s="39">
        <f>AF$16*LCI!$AF$12</f>
        <v>0</v>
      </c>
      <c r="AG38" s="39">
        <f>AG$16*LCI!$AM$12</f>
        <v>3.9656361705245265E-4</v>
      </c>
      <c r="AH38" s="39">
        <f>AH$16*LCI!$D$12</f>
        <v>0</v>
      </c>
      <c r="AI38" s="39">
        <f>AI$16*LCI!$K$12</f>
        <v>0</v>
      </c>
      <c r="AJ38" s="39">
        <f>AJ$16*LCI!$R$12</f>
        <v>0</v>
      </c>
      <c r="AK38" s="39">
        <f>AK$16*LCI!$Y$12</f>
        <v>0</v>
      </c>
      <c r="AL38" s="39">
        <f>AL$16*LCI!$AF$12</f>
        <v>0</v>
      </c>
      <c r="AM38" s="39">
        <f>AM$16*LCI!$AM$12</f>
        <v>1.5802215161308508E-4</v>
      </c>
      <c r="AN38" s="39">
        <f>AN$16*LCI!$D$12</f>
        <v>0</v>
      </c>
      <c r="AO38" s="39">
        <f>AO$16*LCI!$K$12</f>
        <v>0</v>
      </c>
      <c r="AP38" s="39">
        <f>AP$16*LCI!$R$12</f>
        <v>0</v>
      </c>
      <c r="AQ38" s="39">
        <f>AQ$16*LCI!$Y$12</f>
        <v>0</v>
      </c>
      <c r="AR38" s="39">
        <f>AR$16*LCI!$AF$12</f>
        <v>0</v>
      </c>
      <c r="AS38" s="39">
        <f>AS$16*LCI!$AM$12</f>
        <v>0</v>
      </c>
      <c r="AT38" s="39">
        <f>AT$16*LCI!$D$12</f>
        <v>0</v>
      </c>
      <c r="AU38" s="39">
        <f>AU$16*LCI!$K$12</f>
        <v>0</v>
      </c>
      <c r="AV38" s="39">
        <f>AV$16*LCI!$R$12</f>
        <v>0</v>
      </c>
      <c r="AW38" s="39">
        <f>AW$16*LCI!$Y$12</f>
        <v>0</v>
      </c>
      <c r="AX38" s="39">
        <f>AX$16*LCI!$AF$12</f>
        <v>0</v>
      </c>
      <c r="AY38" s="39">
        <f>AY$16*LCI!$AM$12</f>
        <v>0</v>
      </c>
      <c r="AZ38" s="39">
        <f>AZ$16*LCI!$D$12</f>
        <v>0</v>
      </c>
      <c r="BA38" s="39">
        <f>BA$16*LCI!$K$12</f>
        <v>0</v>
      </c>
      <c r="BB38" s="39">
        <f>BB$16*LCI!$R$12</f>
        <v>0</v>
      </c>
      <c r="BC38" s="39">
        <f>BC$16*LCI!$Y$12</f>
        <v>0</v>
      </c>
      <c r="BD38" s="39">
        <f>BD$16*LCI!$AF$12</f>
        <v>0</v>
      </c>
      <c r="BE38" s="39">
        <f>BE$16*LCI!$AM$12</f>
        <v>3.9656361705245265E-4</v>
      </c>
      <c r="BF38" s="39">
        <f>BF$16*LCI!$D$12</f>
        <v>0</v>
      </c>
      <c r="BG38" s="39">
        <f>BG$16*LCI!$K$12</f>
        <v>0</v>
      </c>
      <c r="BH38" s="39">
        <f>BH$16*LCI!$R$12</f>
        <v>0</v>
      </c>
      <c r="BI38" s="39">
        <f>BI$16*LCI!$Y$12</f>
        <v>0</v>
      </c>
      <c r="BJ38" s="39">
        <f>BJ$16*LCI!$AF$12</f>
        <v>0</v>
      </c>
      <c r="BK38" s="39">
        <f>BK$16*LCI!$AM$12</f>
        <v>1.5964710010050935E-4</v>
      </c>
      <c r="BL38" s="39">
        <f>BL$16*LCI!$D$12</f>
        <v>0</v>
      </c>
      <c r="BM38" s="39">
        <f>BM$16*LCI!$K$12</f>
        <v>0</v>
      </c>
      <c r="BN38" s="39">
        <f>BN$16*LCI!$R$12</f>
        <v>0</v>
      </c>
      <c r="BO38" s="39">
        <f>BO$16*LCI!$Y$12</f>
        <v>0</v>
      </c>
      <c r="BP38" s="39">
        <f>BP$16*LCI!$AF$12</f>
        <v>0</v>
      </c>
      <c r="BQ38" s="39">
        <f>BQ$16*LCI!$AM$12</f>
        <v>0</v>
      </c>
      <c r="BR38" s="39">
        <f>BR$16*LCI!$D$12</f>
        <v>0</v>
      </c>
      <c r="BS38" s="39">
        <f>BS$16*LCI!$K$12</f>
        <v>0</v>
      </c>
      <c r="BT38" s="39">
        <f>BT$16*LCI!$R$12</f>
        <v>0</v>
      </c>
      <c r="BU38" s="39">
        <f>BU$16*LCI!$Y$12</f>
        <v>0</v>
      </c>
      <c r="BV38" s="39">
        <f>BV$16*LCI!$AF$12</f>
        <v>0</v>
      </c>
      <c r="BW38" s="39">
        <f>BW$16*LCI!$AM$12</f>
        <v>0</v>
      </c>
      <c r="BX38" s="39">
        <f>BX$16*LCI!$D$12</f>
        <v>0</v>
      </c>
      <c r="BY38" s="39">
        <f>BY$16*LCI!$K$12</f>
        <v>0</v>
      </c>
      <c r="BZ38" s="39">
        <f>BZ$16*LCI!$R$12</f>
        <v>0</v>
      </c>
      <c r="CA38" s="39">
        <f>CA$16*LCI!$Y$12</f>
        <v>0</v>
      </c>
      <c r="CB38" s="39">
        <f>CB$16*LCI!$AF$12</f>
        <v>0</v>
      </c>
      <c r="CC38" s="39">
        <f>CC$16*LCI!$AM$12</f>
        <v>3.9656361705245265E-4</v>
      </c>
      <c r="CD38" s="39">
        <f>CD$16*LCI!$D$12</f>
        <v>0</v>
      </c>
      <c r="CE38" s="39">
        <f>CE$16*LCI!$K$12</f>
        <v>0</v>
      </c>
      <c r="CF38" s="39">
        <f>CF$16*LCI!$R$12</f>
        <v>0</v>
      </c>
      <c r="CG38" s="39">
        <f>CG$16*LCI!$Y$12</f>
        <v>0</v>
      </c>
      <c r="CH38" s="39">
        <f>CH$16*LCI!$AF$12</f>
        <v>0</v>
      </c>
      <c r="CI38" s="39">
        <f>CI$16*LCI!$AM$12</f>
        <v>1.5964710010050935E-4</v>
      </c>
      <c r="CJ38" s="39">
        <f>CJ$16*LCI!$D$12</f>
        <v>0</v>
      </c>
      <c r="CK38" s="39">
        <f>CK$16*LCI!$K$12</f>
        <v>0</v>
      </c>
      <c r="CL38" s="39">
        <f>CL$16*LCI!$R$12</f>
        <v>0</v>
      </c>
      <c r="CM38" s="39">
        <f>CM$16*LCI!$Y$12</f>
        <v>0</v>
      </c>
      <c r="CN38" s="39">
        <f>CN$16*LCI!$AF$12</f>
        <v>0</v>
      </c>
      <c r="CO38" s="39">
        <f>CO$16*LCI!$AM$12</f>
        <v>0</v>
      </c>
      <c r="CP38" s="39">
        <f>CP$16*LCI!$D$12</f>
        <v>0</v>
      </c>
      <c r="CQ38" s="39">
        <f>CQ$16*LCI!$K$12</f>
        <v>0</v>
      </c>
      <c r="CR38" s="39">
        <f>CR$16*LCI!$R$12</f>
        <v>0</v>
      </c>
      <c r="CS38" s="39">
        <f>CS$16*LCI!$Y$12</f>
        <v>0</v>
      </c>
      <c r="CT38" s="39">
        <f>CT$16*LCI!$AF$12</f>
        <v>0</v>
      </c>
      <c r="CU38" s="39">
        <f>CU$16*LCI!$AM$12</f>
        <v>0</v>
      </c>
    </row>
    <row r="39" spans="1:99" ht="12.75" customHeight="1" x14ac:dyDescent="0.2">
      <c r="A39" s="29">
        <v>33</v>
      </c>
      <c r="C39" s="30" t="s">
        <v>66</v>
      </c>
      <c r="D39" s="39">
        <f>D$17*LCI!$D$13</f>
        <v>7.7731983183030665E-3</v>
      </c>
      <c r="E39" s="39">
        <f>E$17*LCI!$K$13</f>
        <v>4.6790094518499817E-2</v>
      </c>
      <c r="F39" s="39">
        <f>F$17*LCI!$R$13</f>
        <v>4.3898378499327428E-2</v>
      </c>
      <c r="G39" s="39">
        <f>G$17*LCI!$Y$13</f>
        <v>1.0092093822697101E-2</v>
      </c>
      <c r="H39" s="39">
        <f>H$17*LCI!$AF$13</f>
        <v>6.4573378953767857E-2</v>
      </c>
      <c r="I39" s="39">
        <f>I$17*LCI!$AM$13</f>
        <v>2.6861311128956328E-5</v>
      </c>
      <c r="J39" s="39">
        <f>J$17*LCI!$D$13</f>
        <v>8.0984569184407267E-3</v>
      </c>
      <c r="K39" s="39">
        <f>K$17*LCI!$K$13</f>
        <v>4.146137406047444E-2</v>
      </c>
      <c r="L39" s="39">
        <f>L$17*LCI!$R$13</f>
        <v>4.1912343735070474E-2</v>
      </c>
      <c r="M39" s="39">
        <f>M$17*LCI!$Y$13</f>
        <v>2.2821397605106934E-2</v>
      </c>
      <c r="N39" s="39">
        <f>N$17*LCI!$AF$13</f>
        <v>6.5999803259427156E-2</v>
      </c>
      <c r="O39" s="39">
        <f>O$17*LCI!$AM$13</f>
        <v>2.6968938238994225E-5</v>
      </c>
      <c r="P39" s="39">
        <f>P$17*LCI!$D$13</f>
        <v>9.6099150288876476E-3</v>
      </c>
      <c r="Q39" s="39">
        <f>Q$17*LCI!$K$13</f>
        <v>3.5996125269620691E-2</v>
      </c>
      <c r="R39" s="39">
        <f>R$17*LCI!$R$13</f>
        <v>3.6264327004249197E-2</v>
      </c>
      <c r="S39" s="39">
        <f>S$17*LCI!$Y$13</f>
        <v>2.1670339065091339E-2</v>
      </c>
      <c r="T39" s="39">
        <f>T$17*LCI!$AF$13</f>
        <v>4.4875580858938537E-2</v>
      </c>
      <c r="U39" s="39">
        <f>U$17*LCI!$AM$13</f>
        <v>2.7043461355280139E-5</v>
      </c>
      <c r="V39" s="39">
        <f>V$17*LCI!$D$13</f>
        <v>1.2894214433980594E-2</v>
      </c>
      <c r="W39" s="39">
        <f>W$17*LCI!$K$13</f>
        <v>2.6231609307448233E-2</v>
      </c>
      <c r="X39" s="39">
        <f>X$17*LCI!$R$13</f>
        <v>2.8779255546992118E-2</v>
      </c>
      <c r="Y39" s="39">
        <f>Y$17*LCI!$Y$13</f>
        <v>2.9871396261015256E-2</v>
      </c>
      <c r="Z39" s="39">
        <f>Z$17*LCI!$AF$13</f>
        <v>6.1471782688871282E-2</v>
      </c>
      <c r="AA39" s="39">
        <f>AA$17*LCI!$AM$13</f>
        <v>2.7139917661898244E-5</v>
      </c>
      <c r="AB39" s="39">
        <f>AB$17*LCI!$D$13</f>
        <v>7.3494081884465275E-3</v>
      </c>
      <c r="AC39" s="39">
        <f>AC$17*LCI!$K$13</f>
        <v>4.6156341641045047E-2</v>
      </c>
      <c r="AD39" s="39">
        <f>AD$17*LCI!$R$13</f>
        <v>4.3446859131348159E-2</v>
      </c>
      <c r="AE39" s="39">
        <f>AE$17*LCI!$Y$13</f>
        <v>8.6996235843486026E-3</v>
      </c>
      <c r="AF39" s="39">
        <f>AF$17*LCI!$AF$13</f>
        <v>5.7813609446489334E-2</v>
      </c>
      <c r="AG39" s="39">
        <f>AG$17*LCI!$AM$13</f>
        <v>2.6861311128956328E-5</v>
      </c>
      <c r="AH39" s="39">
        <f>AH$17*LCI!$D$13</f>
        <v>6.913572263758952E-3</v>
      </c>
      <c r="AI39" s="39">
        <f>AI$17*LCI!$K$13</f>
        <v>3.6172284172897383E-2</v>
      </c>
      <c r="AJ39" s="39">
        <f>AJ$17*LCI!$R$13</f>
        <v>2.8912869256411001E-2</v>
      </c>
      <c r="AK39" s="39">
        <f>AK$17*LCI!$Y$13</f>
        <v>2.1466608027632176E-2</v>
      </c>
      <c r="AL39" s="39">
        <f>AL$17*LCI!$AF$13</f>
        <v>4.7090163187305682E-2</v>
      </c>
      <c r="AM39" s="39">
        <f>AM$17*LCI!$AM$13</f>
        <v>2.1980260363664493E-5</v>
      </c>
      <c r="AN39" s="39">
        <f>AN$17*LCI!$D$13</f>
        <v>6.1300134287167957E-3</v>
      </c>
      <c r="AO39" s="39">
        <f>AO$17*LCI!$K$13</f>
        <v>2.3744843159865608E-2</v>
      </c>
      <c r="AP39" s="39">
        <f>AP$17*LCI!$R$13</f>
        <v>2.7458441241365868E-2</v>
      </c>
      <c r="AQ39" s="39">
        <f>AQ$17*LCI!$Y$13</f>
        <v>2.5259754749546642E-2</v>
      </c>
      <c r="AR39" s="39">
        <f>AR$17*LCI!$AF$13</f>
        <v>4.9510329848047853E-2</v>
      </c>
      <c r="AS39" s="39">
        <f>AS$17*LCI!$AM$13</f>
        <v>1.8746800962199651E-5</v>
      </c>
      <c r="AT39" s="39">
        <f>AT$17*LCI!$D$13</f>
        <v>4.3709907909828616E-3</v>
      </c>
      <c r="AU39" s="39">
        <f>AU$17*LCI!$K$13</f>
        <v>1.4557239703506E-2</v>
      </c>
      <c r="AV39" s="39">
        <f>AV$17*LCI!$R$13</f>
        <v>1.5538241188748853E-2</v>
      </c>
      <c r="AW39" s="39">
        <f>AW$17*LCI!$Y$13</f>
        <v>2.2613348239679931E-2</v>
      </c>
      <c r="AX39" s="39">
        <f>AX$17*LCI!$AF$13</f>
        <v>5.8883884152519911E-2</v>
      </c>
      <c r="AY39" s="39">
        <f>AY$17*LCI!$AM$13</f>
        <v>1.580176405660586E-4</v>
      </c>
      <c r="AZ39" s="39">
        <f>AZ$17*LCI!$D$13</f>
        <v>7.2789895220425112E-3</v>
      </c>
      <c r="BA39" s="39">
        <f>BA$17*LCI!$K$13</f>
        <v>4.6156341641045047E-2</v>
      </c>
      <c r="BB39" s="39">
        <f>BB$17*LCI!$R$13</f>
        <v>4.3446859131348159E-2</v>
      </c>
      <c r="BC39" s="39">
        <f>BC$17*LCI!$Y$13</f>
        <v>8.6996235843486026E-3</v>
      </c>
      <c r="BD39" s="39">
        <f>BD$17*LCI!$AF$13</f>
        <v>5.7813609446489334E-2</v>
      </c>
      <c r="BE39" s="39">
        <f>BE$17*LCI!$AM$13</f>
        <v>2.6861311128956328E-5</v>
      </c>
      <c r="BF39" s="39">
        <f>BF$17*LCI!$D$13</f>
        <v>6.5565834986069868E-3</v>
      </c>
      <c r="BG39" s="39">
        <f>BG$17*LCI!$K$13</f>
        <v>3.6172284172897383E-2</v>
      </c>
      <c r="BH39" s="39">
        <f>BH$17*LCI!$R$13</f>
        <v>2.8912869256411001E-2</v>
      </c>
      <c r="BI39" s="39">
        <f>BI$17*LCI!$Y$13</f>
        <v>2.1466608027632176E-2</v>
      </c>
      <c r="BJ39" s="39">
        <f>BJ$17*LCI!$AF$13</f>
        <v>4.7090163187305682E-2</v>
      </c>
      <c r="BK39" s="39">
        <f>BK$17*LCI!$AM$13</f>
        <v>1.2348731319441492E-5</v>
      </c>
      <c r="BL39" s="39">
        <f>BL$17*LCI!$D$13</f>
        <v>5.8595293413494891E-3</v>
      </c>
      <c r="BM39" s="39">
        <f>BM$17*LCI!$K$13</f>
        <v>2.3744843159865608E-2</v>
      </c>
      <c r="BN39" s="39">
        <f>BN$17*LCI!$R$13</f>
        <v>2.7458441241365868E-2</v>
      </c>
      <c r="BO39" s="39">
        <f>BO$17*LCI!$Y$13</f>
        <v>2.5259754749546642E-2</v>
      </c>
      <c r="BP39" s="39">
        <f>BP$17*LCI!$AF$13</f>
        <v>4.9510329848047853E-2</v>
      </c>
      <c r="BQ39" s="39">
        <f>BQ$17*LCI!$AM$13</f>
        <v>2.5693739686991498E-6</v>
      </c>
      <c r="BR39" s="39">
        <f>BR$17*LCI!$D$13</f>
        <v>4.178525173529595E-3</v>
      </c>
      <c r="BS39" s="39">
        <f>BS$17*LCI!$K$13</f>
        <v>1.4557239703506E-2</v>
      </c>
      <c r="BT39" s="39">
        <f>BT$17*LCI!$R$13</f>
        <v>1.5538241188748853E-2</v>
      </c>
      <c r="BU39" s="39">
        <f>BU$17*LCI!$Y$13</f>
        <v>2.2613348239679931E-2</v>
      </c>
      <c r="BV39" s="39">
        <f>BV$17*LCI!$AF$13</f>
        <v>5.8883884152519911E-2</v>
      </c>
      <c r="BW39" s="39">
        <f>BW$17*LCI!$AM$13</f>
        <v>4.3020175991094051E-5</v>
      </c>
      <c r="BX39" s="39">
        <f>BX$17*LCI!$D$13</f>
        <v>7.6839310044792787E-3</v>
      </c>
      <c r="BY39" s="39">
        <f>BY$17*LCI!$K$13</f>
        <v>4.6156341641045047E-2</v>
      </c>
      <c r="BZ39" s="39">
        <f>BZ$17*LCI!$R$13</f>
        <v>4.3446859131348159E-2</v>
      </c>
      <c r="CA39" s="39">
        <f>CA$17*LCI!$Y$13</f>
        <v>8.6996235843486026E-3</v>
      </c>
      <c r="CB39" s="39">
        <f>CB$17*LCI!$AF$13</f>
        <v>5.7813609446489334E-2</v>
      </c>
      <c r="CC39" s="39">
        <f>CC$17*LCI!$AM$13</f>
        <v>2.6861311128956328E-5</v>
      </c>
      <c r="CD39" s="39">
        <f>CD$17*LCI!$D$13</f>
        <v>6.9037958769186444E-3</v>
      </c>
      <c r="CE39" s="39">
        <f>CE$17*LCI!$K$13</f>
        <v>3.6172284172897383E-2</v>
      </c>
      <c r="CF39" s="39">
        <f>CF$17*LCI!$R$13</f>
        <v>2.8912869256411001E-2</v>
      </c>
      <c r="CG39" s="39">
        <f>CG$17*LCI!$Y$13</f>
        <v>2.1466608027632176E-2</v>
      </c>
      <c r="CH39" s="39">
        <f>CH$17*LCI!$AF$13</f>
        <v>4.7090163187305682E-2</v>
      </c>
      <c r="CI39" s="39">
        <f>CI$17*LCI!$AM$13</f>
        <v>1.2348731319441492E-5</v>
      </c>
      <c r="CJ39" s="39">
        <f>CJ$17*LCI!$D$13</f>
        <v>6.0637807048986633E-3</v>
      </c>
      <c r="CK39" s="39">
        <f>CK$17*LCI!$K$13</f>
        <v>2.3744843159865608E-2</v>
      </c>
      <c r="CL39" s="39">
        <f>CL$17*LCI!$R$13</f>
        <v>2.7458441241365868E-2</v>
      </c>
      <c r="CM39" s="39">
        <f>CM$17*LCI!$Y$13</f>
        <v>2.5259754749546642E-2</v>
      </c>
      <c r="CN39" s="39">
        <f>CN$17*LCI!$AF$13</f>
        <v>4.9510329848047853E-2</v>
      </c>
      <c r="CO39" s="39">
        <f>CO$17*LCI!$AM$13</f>
        <v>2.5693739686991498E-6</v>
      </c>
      <c r="CP39" s="39">
        <f>CP$17*LCI!$D$13</f>
        <v>4.5238792441633169E-3</v>
      </c>
      <c r="CQ39" s="39">
        <f>CQ$17*LCI!$K$13</f>
        <v>1.4557239703506E-2</v>
      </c>
      <c r="CR39" s="39">
        <f>CR$17*LCI!$R$13</f>
        <v>1.5538241188748853E-2</v>
      </c>
      <c r="CS39" s="39">
        <f>CS$17*LCI!$Y$13</f>
        <v>2.2613348239679931E-2</v>
      </c>
      <c r="CT39" s="39">
        <f>CT$17*LCI!$AF$13</f>
        <v>5.8883884152519911E-2</v>
      </c>
      <c r="CU39" s="39">
        <f>CU$17*LCI!$AM$13</f>
        <v>4.3020175991094051E-5</v>
      </c>
    </row>
    <row r="40" spans="1:99" ht="12.75" customHeight="1" x14ac:dyDescent="0.2">
      <c r="A40" s="29">
        <v>34</v>
      </c>
      <c r="C40" s="30" t="s">
        <v>67</v>
      </c>
      <c r="D40" s="39">
        <f>D$18*LCI!$D$14</f>
        <v>0</v>
      </c>
      <c r="E40" s="39">
        <f>E$18*LCI!$K$14</f>
        <v>0</v>
      </c>
      <c r="F40" s="39">
        <f>F$18*LCI!$R$14</f>
        <v>0</v>
      </c>
      <c r="G40" s="39">
        <f>G$18*LCI!$Y$14</f>
        <v>0</v>
      </c>
      <c r="H40" s="39">
        <f>H$18*LCI!$AF$14</f>
        <v>0</v>
      </c>
      <c r="I40" s="39">
        <f>I$18*LCI!$AM$14</f>
        <v>0</v>
      </c>
      <c r="J40" s="39">
        <f>J$18*LCI!$D$14</f>
        <v>0</v>
      </c>
      <c r="K40" s="39">
        <f>K$18*LCI!$K$14</f>
        <v>0</v>
      </c>
      <c r="L40" s="39">
        <f>L$18*LCI!$R$14</f>
        <v>0</v>
      </c>
      <c r="M40" s="39">
        <f>M$18*LCI!$Y$14</f>
        <v>0</v>
      </c>
      <c r="N40" s="39">
        <f>N$18*LCI!$AF$14</f>
        <v>0</v>
      </c>
      <c r="O40" s="39">
        <f>O$18*LCI!$AM$14</f>
        <v>0</v>
      </c>
      <c r="P40" s="39">
        <f>P$18*LCI!$D$14</f>
        <v>0</v>
      </c>
      <c r="Q40" s="39">
        <f>Q$18*LCI!$K$14</f>
        <v>0</v>
      </c>
      <c r="R40" s="39">
        <f>R$18*LCI!$R$14</f>
        <v>0</v>
      </c>
      <c r="S40" s="39">
        <f>S$18*LCI!$Y$14</f>
        <v>0</v>
      </c>
      <c r="T40" s="39">
        <f>T$18*LCI!$AF$14</f>
        <v>0</v>
      </c>
      <c r="U40" s="39">
        <f>U$18*LCI!$AM$14</f>
        <v>0</v>
      </c>
      <c r="V40" s="39">
        <f>V$18*LCI!$D$14</f>
        <v>0</v>
      </c>
      <c r="W40" s="39">
        <f>W$18*LCI!$K$14</f>
        <v>0</v>
      </c>
      <c r="X40" s="39">
        <f>X$18*LCI!$R$14</f>
        <v>0</v>
      </c>
      <c r="Y40" s="39">
        <f>Y$18*LCI!$Y$14</f>
        <v>0</v>
      </c>
      <c r="Z40" s="39">
        <f>Z$18*LCI!$AF$14</f>
        <v>0</v>
      </c>
      <c r="AA40" s="39">
        <f>AA$18*LCI!$AM$14</f>
        <v>0</v>
      </c>
      <c r="AB40" s="39">
        <f>AB$18*LCI!$D$14</f>
        <v>0</v>
      </c>
      <c r="AC40" s="39">
        <f>AC$18*LCI!$K$14</f>
        <v>0</v>
      </c>
      <c r="AD40" s="39">
        <f>AD$18*LCI!$R$14</f>
        <v>0</v>
      </c>
      <c r="AE40" s="39">
        <f>AE$18*LCI!$Y$14</f>
        <v>0</v>
      </c>
      <c r="AF40" s="39">
        <f>AF$18*LCI!$AF$14</f>
        <v>0</v>
      </c>
      <c r="AG40" s="39">
        <f>AG$18*LCI!$AM$14</f>
        <v>0</v>
      </c>
      <c r="AH40" s="39">
        <f>AH$18*LCI!$D$14</f>
        <v>0</v>
      </c>
      <c r="AI40" s="39">
        <f>AI$18*LCI!$K$14</f>
        <v>0</v>
      </c>
      <c r="AJ40" s="39">
        <f>AJ$18*LCI!$R$14</f>
        <v>0</v>
      </c>
      <c r="AK40" s="39">
        <f>AK$18*LCI!$Y$14</f>
        <v>0</v>
      </c>
      <c r="AL40" s="39">
        <f>AL$18*LCI!$AF$14</f>
        <v>0</v>
      </c>
      <c r="AM40" s="39">
        <f>AM$18*LCI!$AM$14</f>
        <v>0</v>
      </c>
      <c r="AN40" s="39">
        <f>AN$18*LCI!$D$14</f>
        <v>0</v>
      </c>
      <c r="AO40" s="39">
        <f>AO$18*LCI!$K$14</f>
        <v>0</v>
      </c>
      <c r="AP40" s="39">
        <f>AP$18*LCI!$R$14</f>
        <v>0</v>
      </c>
      <c r="AQ40" s="39">
        <f>AQ$18*LCI!$Y$14</f>
        <v>0</v>
      </c>
      <c r="AR40" s="39">
        <f>AR$18*LCI!$AF$14</f>
        <v>0</v>
      </c>
      <c r="AS40" s="39">
        <f>AS$18*LCI!$AM$14</f>
        <v>0</v>
      </c>
      <c r="AT40" s="39">
        <f>AT$18*LCI!$D$14</f>
        <v>0</v>
      </c>
      <c r="AU40" s="39">
        <f>AU$18*LCI!$K$14</f>
        <v>0</v>
      </c>
      <c r="AV40" s="39">
        <f>AV$18*LCI!$R$14</f>
        <v>0</v>
      </c>
      <c r="AW40" s="39">
        <f>AW$18*LCI!$Y$14</f>
        <v>0</v>
      </c>
      <c r="AX40" s="39">
        <f>AX$18*LCI!$AF$14</f>
        <v>0</v>
      </c>
      <c r="AY40" s="39">
        <f>AY$18*LCI!$AM$14</f>
        <v>0</v>
      </c>
      <c r="AZ40" s="39">
        <f>AZ$18*LCI!$D$14</f>
        <v>0</v>
      </c>
      <c r="BA40" s="39">
        <f>BA$18*LCI!$K$14</f>
        <v>0</v>
      </c>
      <c r="BB40" s="39">
        <f>BB$18*LCI!$R$14</f>
        <v>0</v>
      </c>
      <c r="BC40" s="39">
        <f>BC$18*LCI!$Y$14</f>
        <v>0</v>
      </c>
      <c r="BD40" s="39">
        <f>BD$18*LCI!$AF$14</f>
        <v>0</v>
      </c>
      <c r="BE40" s="39">
        <f>BE$18*LCI!$AM$14</f>
        <v>0</v>
      </c>
      <c r="BF40" s="39">
        <f>BF$18*LCI!$D$14</f>
        <v>0</v>
      </c>
      <c r="BG40" s="39">
        <f>BG$18*LCI!$K$14</f>
        <v>0</v>
      </c>
      <c r="BH40" s="39">
        <f>BH$18*LCI!$R$14</f>
        <v>0</v>
      </c>
      <c r="BI40" s="39">
        <f>BI$18*LCI!$Y$14</f>
        <v>0</v>
      </c>
      <c r="BJ40" s="39">
        <f>BJ$18*LCI!$AF$14</f>
        <v>0</v>
      </c>
      <c r="BK40" s="39">
        <f>BK$18*LCI!$AM$14</f>
        <v>0</v>
      </c>
      <c r="BL40" s="39">
        <f>BL$18*LCI!$D$14</f>
        <v>0</v>
      </c>
      <c r="BM40" s="39">
        <f>BM$18*LCI!$K$14</f>
        <v>0</v>
      </c>
      <c r="BN40" s="39">
        <f>BN$18*LCI!$R$14</f>
        <v>0</v>
      </c>
      <c r="BO40" s="39">
        <f>BO$18*LCI!$Y$14</f>
        <v>0</v>
      </c>
      <c r="BP40" s="39">
        <f>BP$18*LCI!$AF$14</f>
        <v>0</v>
      </c>
      <c r="BQ40" s="39">
        <f>BQ$18*LCI!$AM$14</f>
        <v>0</v>
      </c>
      <c r="BR40" s="39">
        <f>BR$18*LCI!$D$14</f>
        <v>0</v>
      </c>
      <c r="BS40" s="39">
        <f>BS$18*LCI!$K$14</f>
        <v>0</v>
      </c>
      <c r="BT40" s="39">
        <f>BT$18*LCI!$R$14</f>
        <v>0</v>
      </c>
      <c r="BU40" s="39">
        <f>BU$18*LCI!$Y$14</f>
        <v>0</v>
      </c>
      <c r="BV40" s="39">
        <f>BV$18*LCI!$AF$14</f>
        <v>0</v>
      </c>
      <c r="BW40" s="39">
        <f>BW$18*LCI!$AM$14</f>
        <v>0</v>
      </c>
      <c r="BX40" s="39">
        <f>BX$18*LCI!$D$14</f>
        <v>0</v>
      </c>
      <c r="BY40" s="39">
        <f>BY$18*LCI!$K$14</f>
        <v>0</v>
      </c>
      <c r="BZ40" s="39">
        <f>BZ$18*LCI!$R$14</f>
        <v>0</v>
      </c>
      <c r="CA40" s="39">
        <f>CA$18*LCI!$Y$14</f>
        <v>0</v>
      </c>
      <c r="CB40" s="39">
        <f>CB$18*LCI!$AF$14</f>
        <v>0</v>
      </c>
      <c r="CC40" s="39">
        <f>CC$18*LCI!$AM$14</f>
        <v>0</v>
      </c>
      <c r="CD40" s="39">
        <f>CD$18*LCI!$D$14</f>
        <v>0</v>
      </c>
      <c r="CE40" s="39">
        <f>CE$18*LCI!$K$14</f>
        <v>0</v>
      </c>
      <c r="CF40" s="39">
        <f>CF$18*LCI!$R$14</f>
        <v>0</v>
      </c>
      <c r="CG40" s="39">
        <f>CG$18*LCI!$Y$14</f>
        <v>0</v>
      </c>
      <c r="CH40" s="39">
        <f>CH$18*LCI!$AF$14</f>
        <v>0</v>
      </c>
      <c r="CI40" s="39">
        <f>CI$18*LCI!$AM$14</f>
        <v>0</v>
      </c>
      <c r="CJ40" s="39">
        <f>CJ$18*LCI!$D$14</f>
        <v>0</v>
      </c>
      <c r="CK40" s="39">
        <f>CK$18*LCI!$K$14</f>
        <v>0</v>
      </c>
      <c r="CL40" s="39">
        <f>CL$18*LCI!$R$14</f>
        <v>0</v>
      </c>
      <c r="CM40" s="39">
        <f>CM$18*LCI!$Y$14</f>
        <v>0</v>
      </c>
      <c r="CN40" s="39">
        <f>CN$18*LCI!$AF$14</f>
        <v>0</v>
      </c>
      <c r="CO40" s="39">
        <f>CO$18*LCI!$AM$14</f>
        <v>0</v>
      </c>
      <c r="CP40" s="39">
        <f>CP$18*LCI!$D$14</f>
        <v>0</v>
      </c>
      <c r="CQ40" s="39">
        <f>CQ$18*LCI!$K$14</f>
        <v>0</v>
      </c>
      <c r="CR40" s="39">
        <f>CR$18*LCI!$R$14</f>
        <v>0</v>
      </c>
      <c r="CS40" s="39">
        <f>CS$18*LCI!$Y$14</f>
        <v>0</v>
      </c>
      <c r="CT40" s="39">
        <f>CT$18*LCI!$AF$14</f>
        <v>0</v>
      </c>
      <c r="CU40" s="39">
        <f>CU$18*LCI!$AM$14</f>
        <v>0</v>
      </c>
    </row>
    <row r="41" spans="1:99" ht="12.75" customHeight="1" x14ac:dyDescent="0.2">
      <c r="A41" s="29">
        <v>35</v>
      </c>
      <c r="C41" s="30" t="s">
        <v>68</v>
      </c>
      <c r="D41" s="39">
        <f>D$19*LCI!$D$15</f>
        <v>1.8772028533812424E-7</v>
      </c>
      <c r="E41" s="39">
        <f>E$19*LCI!$K$15</f>
        <v>0</v>
      </c>
      <c r="F41" s="39">
        <f>F$19*LCI!$R$15</f>
        <v>0</v>
      </c>
      <c r="G41" s="39">
        <f>G$19*LCI!$Y$15</f>
        <v>0</v>
      </c>
      <c r="H41" s="39">
        <f>H$19*LCI!$AF$15</f>
        <v>0</v>
      </c>
      <c r="I41" s="39">
        <f>I$19*LCI!$AM$15</f>
        <v>0</v>
      </c>
      <c r="J41" s="39">
        <f>J$19*LCI!$D$15</f>
        <v>1.8441640780631297E-7</v>
      </c>
      <c r="K41" s="39">
        <f>K$19*LCI!$K$15</f>
        <v>0</v>
      </c>
      <c r="L41" s="39">
        <f>L$19*LCI!$R$15</f>
        <v>0</v>
      </c>
      <c r="M41" s="39">
        <f>M$19*LCI!$Y$15</f>
        <v>0</v>
      </c>
      <c r="N41" s="39">
        <f>N$19*LCI!$AF$15</f>
        <v>0</v>
      </c>
      <c r="O41" s="39">
        <f>O$19*LCI!$AM$15</f>
        <v>0</v>
      </c>
      <c r="P41" s="39">
        <f>P$19*LCI!$D$15</f>
        <v>2.0326143879664392E-7</v>
      </c>
      <c r="Q41" s="39">
        <f>Q$19*LCI!$K$15</f>
        <v>0</v>
      </c>
      <c r="R41" s="39">
        <f>R$19*LCI!$R$15</f>
        <v>0</v>
      </c>
      <c r="S41" s="39">
        <f>S$19*LCI!$Y$15</f>
        <v>0</v>
      </c>
      <c r="T41" s="39">
        <f>T$19*LCI!$AF$15</f>
        <v>0</v>
      </c>
      <c r="U41" s="39">
        <f>U$19*LCI!$AM$15</f>
        <v>0</v>
      </c>
      <c r="V41" s="39">
        <f>V$19*LCI!$D$15</f>
        <v>2.2551242309702748E-7</v>
      </c>
      <c r="W41" s="39">
        <f>W$19*LCI!$K$15</f>
        <v>0</v>
      </c>
      <c r="X41" s="39">
        <f>X$19*LCI!$R$15</f>
        <v>0</v>
      </c>
      <c r="Y41" s="39">
        <f>Y$19*LCI!$Y$15</f>
        <v>0</v>
      </c>
      <c r="Z41" s="39">
        <f>Z$19*LCI!$AF$15</f>
        <v>0</v>
      </c>
      <c r="AA41" s="39">
        <f>AA$19*LCI!$AM$15</f>
        <v>0</v>
      </c>
      <c r="AB41" s="39">
        <f>AB$19*LCI!$D$15</f>
        <v>3.2777697907414703E-7</v>
      </c>
      <c r="AC41" s="39">
        <f>AC$19*LCI!$K$15</f>
        <v>0</v>
      </c>
      <c r="AD41" s="39">
        <f>AD$19*LCI!$R$15</f>
        <v>0</v>
      </c>
      <c r="AE41" s="39">
        <f>AE$19*LCI!$Y$15</f>
        <v>0</v>
      </c>
      <c r="AF41" s="39">
        <f>AF$19*LCI!$AF$15</f>
        <v>0</v>
      </c>
      <c r="AG41" s="39">
        <f>AG$19*LCI!$AM$15</f>
        <v>0</v>
      </c>
      <c r="AH41" s="39">
        <f>AH$19*LCI!$D$15</f>
        <v>6.2834144888024774E-7</v>
      </c>
      <c r="AI41" s="39">
        <f>AI$19*LCI!$K$15</f>
        <v>0</v>
      </c>
      <c r="AJ41" s="39">
        <f>AJ$19*LCI!$R$15</f>
        <v>0</v>
      </c>
      <c r="AK41" s="39">
        <f>AK$19*LCI!$Y$15</f>
        <v>0</v>
      </c>
      <c r="AL41" s="39">
        <f>AL$19*LCI!$AF$15</f>
        <v>0</v>
      </c>
      <c r="AM41" s="39">
        <f>AM$19*LCI!$AM$15</f>
        <v>0</v>
      </c>
      <c r="AN41" s="39">
        <f>AN$19*LCI!$D$15</f>
        <v>1.1516695535812697E-6</v>
      </c>
      <c r="AO41" s="39">
        <f>AO$19*LCI!$K$15</f>
        <v>0</v>
      </c>
      <c r="AP41" s="39">
        <f>AP$19*LCI!$R$15</f>
        <v>0</v>
      </c>
      <c r="AQ41" s="39">
        <f>AQ$19*LCI!$Y$15</f>
        <v>0</v>
      </c>
      <c r="AR41" s="39">
        <f>AR$19*LCI!$AF$15</f>
        <v>0</v>
      </c>
      <c r="AS41" s="39">
        <f>AS$19*LCI!$AM$15</f>
        <v>0</v>
      </c>
      <c r="AT41" s="39">
        <f>AT$19*LCI!$D$15</f>
        <v>2.140705836491455E-6</v>
      </c>
      <c r="AU41" s="39">
        <f>AU$19*LCI!$K$15</f>
        <v>0</v>
      </c>
      <c r="AV41" s="39">
        <f>AV$19*LCI!$R$15</f>
        <v>0</v>
      </c>
      <c r="AW41" s="39">
        <f>AW$19*LCI!$Y$15</f>
        <v>0</v>
      </c>
      <c r="AX41" s="39">
        <f>AX$19*LCI!$AF$15</f>
        <v>0</v>
      </c>
      <c r="AY41" s="39">
        <f>AY$19*LCI!$AM$15</f>
        <v>0</v>
      </c>
      <c r="AZ41" s="39">
        <f>AZ$19*LCI!$D$15</f>
        <v>3.284102127435326E-7</v>
      </c>
      <c r="BA41" s="39">
        <f>BA$19*LCI!$K$15</f>
        <v>0</v>
      </c>
      <c r="BB41" s="39">
        <f>BB$19*LCI!$R$15</f>
        <v>0</v>
      </c>
      <c r="BC41" s="39">
        <f>BC$19*LCI!$Y$15</f>
        <v>0</v>
      </c>
      <c r="BD41" s="39">
        <f>BD$19*LCI!$AF$15</f>
        <v>0</v>
      </c>
      <c r="BE41" s="39">
        <f>BE$19*LCI!$AM$15</f>
        <v>0</v>
      </c>
      <c r="BF41" s="39">
        <f>BF$19*LCI!$D$15</f>
        <v>6.2915127578674994E-7</v>
      </c>
      <c r="BG41" s="39">
        <f>BG$19*LCI!$K$15</f>
        <v>0</v>
      </c>
      <c r="BH41" s="39">
        <f>BH$19*LCI!$R$15</f>
        <v>0</v>
      </c>
      <c r="BI41" s="39">
        <f>BI$19*LCI!$Y$15</f>
        <v>0</v>
      </c>
      <c r="BJ41" s="39">
        <f>BJ$19*LCI!$AF$15</f>
        <v>0</v>
      </c>
      <c r="BK41" s="39">
        <f>BK$19*LCI!$AM$15</f>
        <v>0</v>
      </c>
      <c r="BL41" s="39">
        <f>BL$19*LCI!$D$15</f>
        <v>1.152847870916828E-6</v>
      </c>
      <c r="BM41" s="39">
        <f>BM$19*LCI!$K$15</f>
        <v>0</v>
      </c>
      <c r="BN41" s="39">
        <f>BN$19*LCI!$R$15</f>
        <v>0</v>
      </c>
      <c r="BO41" s="39">
        <f>BO$19*LCI!$Y$15</f>
        <v>0</v>
      </c>
      <c r="BP41" s="39">
        <f>BP$19*LCI!$AF$15</f>
        <v>0</v>
      </c>
      <c r="BQ41" s="39">
        <f>BQ$19*LCI!$AM$15</f>
        <v>0</v>
      </c>
      <c r="BR41" s="39">
        <f>BR$19*LCI!$D$15</f>
        <v>2.0464452236674538E-6</v>
      </c>
      <c r="BS41" s="39">
        <f>BS$19*LCI!$K$15</f>
        <v>0</v>
      </c>
      <c r="BT41" s="39">
        <f>BT$19*LCI!$R$15</f>
        <v>0</v>
      </c>
      <c r="BU41" s="39">
        <f>BU$19*LCI!$Y$15</f>
        <v>0</v>
      </c>
      <c r="BV41" s="39">
        <f>BV$19*LCI!$AF$15</f>
        <v>0</v>
      </c>
      <c r="BW41" s="39">
        <f>BW$19*LCI!$AM$15</f>
        <v>0</v>
      </c>
      <c r="BX41" s="39">
        <f>BX$19*LCI!$D$15</f>
        <v>3.2822595953158615E-7</v>
      </c>
      <c r="BY41" s="39">
        <f>BY$19*LCI!$K$15</f>
        <v>0</v>
      </c>
      <c r="BZ41" s="39">
        <f>BZ$19*LCI!$R$15</f>
        <v>0</v>
      </c>
      <c r="CA41" s="39">
        <f>CA$19*LCI!$Y$15</f>
        <v>0</v>
      </c>
      <c r="CB41" s="39">
        <f>CB$19*LCI!$AF$15</f>
        <v>0</v>
      </c>
      <c r="CC41" s="39">
        <f>CC$19*LCI!$AM$15</f>
        <v>0</v>
      </c>
      <c r="CD41" s="39">
        <f>CD$19*LCI!$D$15</f>
        <v>6.2827477670055412E-7</v>
      </c>
      <c r="CE41" s="39">
        <f>CE$19*LCI!$K$15</f>
        <v>0</v>
      </c>
      <c r="CF41" s="39">
        <f>CF$19*LCI!$R$15</f>
        <v>0</v>
      </c>
      <c r="CG41" s="39">
        <f>CG$19*LCI!$Y$15</f>
        <v>0</v>
      </c>
      <c r="CH41" s="39">
        <f>CH$19*LCI!$AF$15</f>
        <v>0</v>
      </c>
      <c r="CI41" s="39">
        <f>CI$19*LCI!$AM$15</f>
        <v>0</v>
      </c>
      <c r="CJ41" s="39">
        <f>CJ$19*LCI!$D$15</f>
        <v>1.152996017036191E-6</v>
      </c>
      <c r="CK41" s="39">
        <f>CK$19*LCI!$K$15</f>
        <v>0</v>
      </c>
      <c r="CL41" s="39">
        <f>CL$19*LCI!$R$15</f>
        <v>0</v>
      </c>
      <c r="CM41" s="39">
        <f>CM$19*LCI!$Y$15</f>
        <v>0</v>
      </c>
      <c r="CN41" s="39">
        <f>CN$19*LCI!$AF$15</f>
        <v>0</v>
      </c>
      <c r="CO41" s="39">
        <f>CO$19*LCI!$AM$15</f>
        <v>0</v>
      </c>
      <c r="CP41" s="39">
        <f>CP$19*LCI!$D$15</f>
        <v>2.2155834145295364E-6</v>
      </c>
      <c r="CQ41" s="39">
        <f>CQ$19*LCI!$K$15</f>
        <v>0</v>
      </c>
      <c r="CR41" s="39">
        <f>CR$19*LCI!$R$15</f>
        <v>0</v>
      </c>
      <c r="CS41" s="39">
        <f>CS$19*LCI!$Y$15</f>
        <v>0</v>
      </c>
      <c r="CT41" s="39">
        <f>CT$19*LCI!$AF$15</f>
        <v>0</v>
      </c>
      <c r="CU41" s="39">
        <f>CU$19*LCI!$AM$15</f>
        <v>0</v>
      </c>
    </row>
    <row r="42" spans="1:99" ht="12.75" customHeight="1" x14ac:dyDescent="0.2">
      <c r="A42" s="29">
        <v>36</v>
      </c>
      <c r="C42" s="30" t="s">
        <v>69</v>
      </c>
      <c r="D42" s="39">
        <f>D$20*LCI!$D$16</f>
        <v>0</v>
      </c>
      <c r="E42" s="39">
        <f>E$20*LCI!$K$16</f>
        <v>0</v>
      </c>
      <c r="F42" s="39">
        <f>F$20*LCI!$R$16</f>
        <v>0</v>
      </c>
      <c r="G42" s="39">
        <f>G$20*LCI!$Y$16</f>
        <v>0</v>
      </c>
      <c r="H42" s="39">
        <f>H$20*LCI!$AF$16</f>
        <v>0</v>
      </c>
      <c r="I42" s="39">
        <f>I$20*LCI!$AM$16</f>
        <v>0</v>
      </c>
      <c r="J42" s="39">
        <f>J$20*LCI!$D$16</f>
        <v>0</v>
      </c>
      <c r="K42" s="39">
        <f>K$20*LCI!$K$16</f>
        <v>0</v>
      </c>
      <c r="L42" s="39">
        <f>L$20*LCI!$R$16</f>
        <v>0</v>
      </c>
      <c r="M42" s="39">
        <f>M$20*LCI!$Y$16</f>
        <v>0</v>
      </c>
      <c r="N42" s="39">
        <f>N$20*LCI!$AF$16</f>
        <v>0</v>
      </c>
      <c r="O42" s="39">
        <f>O$20*LCI!$AM$16</f>
        <v>0</v>
      </c>
      <c r="P42" s="39">
        <f>P$20*LCI!$D$16</f>
        <v>0</v>
      </c>
      <c r="Q42" s="39">
        <f>Q$20*LCI!$K$16</f>
        <v>0</v>
      </c>
      <c r="R42" s="39">
        <f>R$20*LCI!$R$16</f>
        <v>0</v>
      </c>
      <c r="S42" s="39">
        <f>S$20*LCI!$Y$16</f>
        <v>0</v>
      </c>
      <c r="T42" s="39">
        <f>T$20*LCI!$AF$16</f>
        <v>0</v>
      </c>
      <c r="U42" s="39">
        <f>U$20*LCI!$AM$16</f>
        <v>0</v>
      </c>
      <c r="V42" s="39">
        <f>V$20*LCI!$D$16</f>
        <v>0</v>
      </c>
      <c r="W42" s="39">
        <f>W$20*LCI!$K$16</f>
        <v>0</v>
      </c>
      <c r="X42" s="39">
        <f>X$20*LCI!$R$16</f>
        <v>0</v>
      </c>
      <c r="Y42" s="39">
        <f>Y$20*LCI!$Y$16</f>
        <v>0</v>
      </c>
      <c r="Z42" s="39">
        <f>Z$20*LCI!$AF$16</f>
        <v>0</v>
      </c>
      <c r="AA42" s="39">
        <f>AA$20*LCI!$AM$16</f>
        <v>0</v>
      </c>
      <c r="AB42" s="39">
        <f>AB$20*LCI!$D$16</f>
        <v>0</v>
      </c>
      <c r="AC42" s="39">
        <f>AC$20*LCI!$K$16</f>
        <v>0</v>
      </c>
      <c r="AD42" s="39">
        <f>AD$20*LCI!$R$16</f>
        <v>0</v>
      </c>
      <c r="AE42" s="39">
        <f>AE$20*LCI!$Y$16</f>
        <v>0</v>
      </c>
      <c r="AF42" s="39">
        <f>AF$20*LCI!$AF$16</f>
        <v>0</v>
      </c>
      <c r="AG42" s="39">
        <f>AG$20*LCI!$AM$16</f>
        <v>0</v>
      </c>
      <c r="AH42" s="39">
        <f>AH$20*LCI!$D$16</f>
        <v>0</v>
      </c>
      <c r="AI42" s="39">
        <f>AI$20*LCI!$K$16</f>
        <v>0</v>
      </c>
      <c r="AJ42" s="39">
        <f>AJ$20*LCI!$R$16</f>
        <v>0</v>
      </c>
      <c r="AK42" s="39">
        <f>AK$20*LCI!$Y$16</f>
        <v>0</v>
      </c>
      <c r="AL42" s="39">
        <f>AL$20*LCI!$AF$16</f>
        <v>0</v>
      </c>
      <c r="AM42" s="39">
        <f>AM$20*LCI!$AM$16</f>
        <v>0</v>
      </c>
      <c r="AN42" s="39">
        <f>AN$20*LCI!$D$16</f>
        <v>0</v>
      </c>
      <c r="AO42" s="39">
        <f>AO$20*LCI!$K$16</f>
        <v>0</v>
      </c>
      <c r="AP42" s="39">
        <f>AP$20*LCI!$R$16</f>
        <v>0</v>
      </c>
      <c r="AQ42" s="39">
        <f>AQ$20*LCI!$Y$16</f>
        <v>0</v>
      </c>
      <c r="AR42" s="39">
        <f>AR$20*LCI!$AF$16</f>
        <v>0</v>
      </c>
      <c r="AS42" s="39">
        <f>AS$20*LCI!$AM$16</f>
        <v>0</v>
      </c>
      <c r="AT42" s="39">
        <f>AT$20*LCI!$D$16</f>
        <v>0</v>
      </c>
      <c r="AU42" s="39">
        <f>AU$20*LCI!$K$16</f>
        <v>0</v>
      </c>
      <c r="AV42" s="39">
        <f>AV$20*LCI!$R$16</f>
        <v>0</v>
      </c>
      <c r="AW42" s="39">
        <f>AW$20*LCI!$Y$16</f>
        <v>0</v>
      </c>
      <c r="AX42" s="39">
        <f>AX$20*LCI!$AF$16</f>
        <v>0</v>
      </c>
      <c r="AY42" s="39">
        <f>AY$20*LCI!$AM$16</f>
        <v>0</v>
      </c>
      <c r="AZ42" s="39">
        <f>AZ$20*LCI!$D$16</f>
        <v>0</v>
      </c>
      <c r="BA42" s="39">
        <f>BA$20*LCI!$K$16</f>
        <v>0</v>
      </c>
      <c r="BB42" s="39">
        <f>BB$20*LCI!$R$16</f>
        <v>0</v>
      </c>
      <c r="BC42" s="39">
        <f>BC$20*LCI!$Y$16</f>
        <v>0</v>
      </c>
      <c r="BD42" s="39">
        <f>BD$20*LCI!$AF$16</f>
        <v>0</v>
      </c>
      <c r="BE42" s="39">
        <f>BE$20*LCI!$AM$16</f>
        <v>0</v>
      </c>
      <c r="BF42" s="39">
        <f>BF$20*LCI!$D$16</f>
        <v>0</v>
      </c>
      <c r="BG42" s="39">
        <f>BG$20*LCI!$K$16</f>
        <v>0</v>
      </c>
      <c r="BH42" s="39">
        <f>BH$20*LCI!$R$16</f>
        <v>0</v>
      </c>
      <c r="BI42" s="39">
        <f>BI$20*LCI!$Y$16</f>
        <v>0</v>
      </c>
      <c r="BJ42" s="39">
        <f>BJ$20*LCI!$AF$16</f>
        <v>0</v>
      </c>
      <c r="BK42" s="39">
        <f>BK$20*LCI!$AM$16</f>
        <v>0</v>
      </c>
      <c r="BL42" s="39">
        <f>BL$20*LCI!$D$16</f>
        <v>0</v>
      </c>
      <c r="BM42" s="39">
        <f>BM$20*LCI!$K$16</f>
        <v>0</v>
      </c>
      <c r="BN42" s="39">
        <f>BN$20*LCI!$R$16</f>
        <v>0</v>
      </c>
      <c r="BO42" s="39">
        <f>BO$20*LCI!$Y$16</f>
        <v>0</v>
      </c>
      <c r="BP42" s="39">
        <f>BP$20*LCI!$AF$16</f>
        <v>0</v>
      </c>
      <c r="BQ42" s="39">
        <f>BQ$20*LCI!$AM$16</f>
        <v>0</v>
      </c>
      <c r="BR42" s="39">
        <f>BR$20*LCI!$D$16</f>
        <v>0</v>
      </c>
      <c r="BS42" s="39">
        <f>BS$20*LCI!$K$16</f>
        <v>0</v>
      </c>
      <c r="BT42" s="39">
        <f>BT$20*LCI!$R$16</f>
        <v>0</v>
      </c>
      <c r="BU42" s="39">
        <f>BU$20*LCI!$Y$16</f>
        <v>0</v>
      </c>
      <c r="BV42" s="39">
        <f>BV$20*LCI!$AF$16</f>
        <v>0</v>
      </c>
      <c r="BW42" s="39">
        <f>BW$20*LCI!$AM$16</f>
        <v>0</v>
      </c>
      <c r="BX42" s="39">
        <f>BX$20*LCI!$D$16</f>
        <v>0</v>
      </c>
      <c r="BY42" s="39">
        <f>BY$20*LCI!$K$16</f>
        <v>0</v>
      </c>
      <c r="BZ42" s="39">
        <f>BZ$20*LCI!$R$16</f>
        <v>0</v>
      </c>
      <c r="CA42" s="39">
        <f>CA$20*LCI!$Y$16</f>
        <v>0</v>
      </c>
      <c r="CB42" s="39">
        <f>CB$20*LCI!$AF$16</f>
        <v>0</v>
      </c>
      <c r="CC42" s="39">
        <f>CC$20*LCI!$AM$16</f>
        <v>0</v>
      </c>
      <c r="CD42" s="39">
        <f>CD$20*LCI!$D$16</f>
        <v>0</v>
      </c>
      <c r="CE42" s="39">
        <f>CE$20*LCI!$K$16</f>
        <v>0</v>
      </c>
      <c r="CF42" s="39">
        <f>CF$20*LCI!$R$16</f>
        <v>0</v>
      </c>
      <c r="CG42" s="39">
        <f>CG$20*LCI!$Y$16</f>
        <v>0</v>
      </c>
      <c r="CH42" s="39">
        <f>CH$20*LCI!$AF$16</f>
        <v>0</v>
      </c>
      <c r="CI42" s="39">
        <f>CI$20*LCI!$AM$16</f>
        <v>0</v>
      </c>
      <c r="CJ42" s="39">
        <f>CJ$20*LCI!$D$16</f>
        <v>0</v>
      </c>
      <c r="CK42" s="39">
        <f>CK$20*LCI!$K$16</f>
        <v>0</v>
      </c>
      <c r="CL42" s="39">
        <f>CL$20*LCI!$R$16</f>
        <v>0</v>
      </c>
      <c r="CM42" s="39">
        <f>CM$20*LCI!$Y$16</f>
        <v>0</v>
      </c>
      <c r="CN42" s="39">
        <f>CN$20*LCI!$AF$16</f>
        <v>0</v>
      </c>
      <c r="CO42" s="39">
        <f>CO$20*LCI!$AM$16</f>
        <v>0</v>
      </c>
      <c r="CP42" s="39">
        <f>CP$20*LCI!$D$16</f>
        <v>0</v>
      </c>
      <c r="CQ42" s="39">
        <f>CQ$20*LCI!$K$16</f>
        <v>0</v>
      </c>
      <c r="CR42" s="39">
        <f>CR$20*LCI!$R$16</f>
        <v>0</v>
      </c>
      <c r="CS42" s="39">
        <f>CS$20*LCI!$Y$16</f>
        <v>0</v>
      </c>
      <c r="CT42" s="39">
        <f>CT$20*LCI!$AF$16</f>
        <v>0</v>
      </c>
      <c r="CU42" s="39">
        <f>CU$20*LCI!$AM$16</f>
        <v>0</v>
      </c>
    </row>
    <row r="43" spans="1:99" ht="12.75" customHeight="1" x14ac:dyDescent="0.2">
      <c r="A43" s="29">
        <v>37</v>
      </c>
      <c r="C43" s="30" t="s">
        <v>70</v>
      </c>
      <c r="D43" s="39">
        <f>D$21*LCI!$D$17</f>
        <v>1.8960894163465284E-5</v>
      </c>
      <c r="E43" s="39">
        <f>E$21*LCI!$K$17</f>
        <v>2.0674200900314349E-4</v>
      </c>
      <c r="F43" s="39">
        <f>F$21*LCI!$R$17</f>
        <v>4.8023080026851124E-4</v>
      </c>
      <c r="G43" s="39">
        <f>G$21*LCI!$Y$17</f>
        <v>1.1898106009303032E-4</v>
      </c>
      <c r="H43" s="39">
        <f>H$21*LCI!$AF$17</f>
        <v>1.4836567445957927E-4</v>
      </c>
      <c r="I43" s="39">
        <f>I$21*LCI!$AM$17</f>
        <v>0</v>
      </c>
      <c r="J43" s="39">
        <f>J$21*LCI!$D$17</f>
        <v>1.8144036286941277E-5</v>
      </c>
      <c r="K43" s="39">
        <f>K$21*LCI!$K$17</f>
        <v>2.5408244793540186E-4</v>
      </c>
      <c r="L43" s="39">
        <f>L$21*LCI!$R$17</f>
        <v>3.5750937124080827E-4</v>
      </c>
      <c r="M43" s="39">
        <f>M$21*LCI!$Y$17</f>
        <v>1.6917087777038598E-4</v>
      </c>
      <c r="N43" s="39">
        <f>N$21*LCI!$AF$17</f>
        <v>1.7487716332113555E-4</v>
      </c>
      <c r="O43" s="39">
        <f>O$21*LCI!$AM$17</f>
        <v>0</v>
      </c>
      <c r="P43" s="39">
        <f>P$21*LCI!$D$17</f>
        <v>1.8333132154704889E-5</v>
      </c>
      <c r="Q43" s="39">
        <f>Q$21*LCI!$K$17</f>
        <v>2.3127615419594251E-4</v>
      </c>
      <c r="R43" s="39">
        <f>R$21*LCI!$R$17</f>
        <v>2.8384899103955539E-4</v>
      </c>
      <c r="S43" s="39">
        <f>S$21*LCI!$Y$17</f>
        <v>1.7807569939482223E-4</v>
      </c>
      <c r="T43" s="39">
        <f>T$21*LCI!$AF$17</f>
        <v>1.5767492341286742E-4</v>
      </c>
      <c r="U43" s="39">
        <f>U$21*LCI!$AM$17</f>
        <v>0</v>
      </c>
      <c r="V43" s="39">
        <f>V$21*LCI!$D$17</f>
        <v>1.6244836525261349E-5</v>
      </c>
      <c r="W43" s="39">
        <f>W$21*LCI!$K$17</f>
        <v>2.4712509295285055E-4</v>
      </c>
      <c r="X43" s="39">
        <f>X$21*LCI!$R$17</f>
        <v>1.8924906228595889E-4</v>
      </c>
      <c r="Y43" s="39">
        <f>Y$21*LCI!$Y$17</f>
        <v>1.2296988313031994E-4</v>
      </c>
      <c r="Z43" s="39">
        <f>Z$21*LCI!$AF$17</f>
        <v>1.4920267047149256E-4</v>
      </c>
      <c r="AA43" s="39">
        <f>AA$21*LCI!$AM$17</f>
        <v>0</v>
      </c>
      <c r="AB43" s="39">
        <f>AB$21*LCI!$D$17</f>
        <v>1.8012232057835268E-5</v>
      </c>
      <c r="AC43" s="39">
        <f>AC$21*LCI!$K$17</f>
        <v>2.6538184085233906E-4</v>
      </c>
      <c r="AD43" s="39">
        <f>AD$21*LCI!$R$17</f>
        <v>4.8716997662954679E-4</v>
      </c>
      <c r="AE43" s="39">
        <f>AE$21*LCI!$Y$17</f>
        <v>1.1631044911949314E-4</v>
      </c>
      <c r="AF43" s="39">
        <f>AF$21*LCI!$AF$17</f>
        <v>1.3918332303763497E-4</v>
      </c>
      <c r="AG43" s="39">
        <f>AG$21*LCI!$AM$17</f>
        <v>0</v>
      </c>
      <c r="AH43" s="39">
        <f>AH$21*LCI!$D$17</f>
        <v>1.541395955160097E-5</v>
      </c>
      <c r="AI43" s="39">
        <f>AI$21*LCI!$K$17</f>
        <v>2.9135755460631222E-4</v>
      </c>
      <c r="AJ43" s="39">
        <f>AJ$21*LCI!$R$17</f>
        <v>2.9303127808706907E-4</v>
      </c>
      <c r="AK43" s="39">
        <f>AK$21*LCI!$Y$17</f>
        <v>1.3674140023304217E-4</v>
      </c>
      <c r="AL43" s="39">
        <f>AL$21*LCI!$AF$17</f>
        <v>1.5491485311099312E-4</v>
      </c>
      <c r="AM43" s="39">
        <f>AM$21*LCI!$AM$17</f>
        <v>0</v>
      </c>
      <c r="AN43" s="39">
        <f>AN$21*LCI!$D$17</f>
        <v>1.3007743395193057E-5</v>
      </c>
      <c r="AO43" s="39">
        <f>AO$21*LCI!$K$17</f>
        <v>2.4273527356851609E-4</v>
      </c>
      <c r="AP43" s="39">
        <f>AP$21*LCI!$R$17</f>
        <v>1.7878364637885857E-4</v>
      </c>
      <c r="AQ43" s="39">
        <f>AQ$21*LCI!$Y$17</f>
        <v>1.1824819633124409E-4</v>
      </c>
      <c r="AR43" s="39">
        <f>AR$21*LCI!$AF$17</f>
        <v>1.2734831466875836E-4</v>
      </c>
      <c r="AS43" s="39">
        <f>AS$21*LCI!$AM$17</f>
        <v>0</v>
      </c>
      <c r="AT43" s="39">
        <f>AT$21*LCI!$D$17</f>
        <v>9.7304476487623763E-6</v>
      </c>
      <c r="AU43" s="39">
        <f>AU$21*LCI!$K$17</f>
        <v>2.0678322939079061E-4</v>
      </c>
      <c r="AV43" s="39">
        <f>AV$21*LCI!$R$17</f>
        <v>7.6870267686133365E-5</v>
      </c>
      <c r="AW43" s="39">
        <f>AW$21*LCI!$Y$17</f>
        <v>5.4478077439507514E-5</v>
      </c>
      <c r="AX43" s="39">
        <f>AX$21*LCI!$AF$17</f>
        <v>9.7010917773673039E-5</v>
      </c>
      <c r="AY43" s="39">
        <f>AY$21*LCI!$AM$17</f>
        <v>0</v>
      </c>
      <c r="AZ43" s="39">
        <f>AZ$21*LCI!$D$17</f>
        <v>1.8149998942060715E-5</v>
      </c>
      <c r="BA43" s="39">
        <f>BA$21*LCI!$K$17</f>
        <v>2.6538184085233906E-4</v>
      </c>
      <c r="BB43" s="39">
        <f>BB$21*LCI!$R$17</f>
        <v>4.8716997662954679E-4</v>
      </c>
      <c r="BC43" s="39">
        <f>BC$21*LCI!$Y$17</f>
        <v>1.1631044911949314E-4</v>
      </c>
      <c r="BD43" s="39">
        <f>BD$21*LCI!$AF$17</f>
        <v>1.3918332303763497E-4</v>
      </c>
      <c r="BE43" s="39">
        <f>BE$21*LCI!$AM$17</f>
        <v>0</v>
      </c>
      <c r="BF43" s="39">
        <f>BF$21*LCI!$D$17</f>
        <v>1.5796974401070968E-5</v>
      </c>
      <c r="BG43" s="39">
        <f>BG$21*LCI!$K$17</f>
        <v>2.9135755460631222E-4</v>
      </c>
      <c r="BH43" s="39">
        <f>BH$21*LCI!$R$17</f>
        <v>2.9303127808706907E-4</v>
      </c>
      <c r="BI43" s="39">
        <f>BI$21*LCI!$Y$17</f>
        <v>1.3674140023304217E-4</v>
      </c>
      <c r="BJ43" s="39">
        <f>BJ$21*LCI!$AF$17</f>
        <v>1.5491485311099312E-4</v>
      </c>
      <c r="BK43" s="39">
        <f>BK$21*LCI!$AM$17</f>
        <v>0</v>
      </c>
      <c r="BL43" s="39">
        <f>BL$21*LCI!$D$17</f>
        <v>1.3621158215378975E-5</v>
      </c>
      <c r="BM43" s="39">
        <f>BM$21*LCI!$K$17</f>
        <v>2.4273527356851609E-4</v>
      </c>
      <c r="BN43" s="39">
        <f>BN$21*LCI!$R$17</f>
        <v>1.7878364637885857E-4</v>
      </c>
      <c r="BO43" s="39">
        <f>BO$21*LCI!$Y$17</f>
        <v>1.1824819633124409E-4</v>
      </c>
      <c r="BP43" s="39">
        <f>BP$21*LCI!$AF$17</f>
        <v>1.2734831466875836E-4</v>
      </c>
      <c r="BQ43" s="39">
        <f>BQ$21*LCI!$AM$17</f>
        <v>0</v>
      </c>
      <c r="BR43" s="39">
        <f>BR$21*LCI!$D$17</f>
        <v>9.2562536615457282E-6</v>
      </c>
      <c r="BS43" s="39">
        <f>BS$21*LCI!$K$17</f>
        <v>2.0678322939079061E-4</v>
      </c>
      <c r="BT43" s="39">
        <f>BT$21*LCI!$R$17</f>
        <v>7.6870267686133365E-5</v>
      </c>
      <c r="BU43" s="39">
        <f>BU$21*LCI!$Y$17</f>
        <v>5.4478077439507514E-5</v>
      </c>
      <c r="BV43" s="39">
        <f>BV$21*LCI!$AF$17</f>
        <v>9.7010917773673039E-5</v>
      </c>
      <c r="BW43" s="39">
        <f>BW$21*LCI!$AM$17</f>
        <v>0</v>
      </c>
      <c r="BX43" s="39">
        <f>BX$21*LCI!$D$17</f>
        <v>1.7933993538984946E-5</v>
      </c>
      <c r="BY43" s="39">
        <f>BY$21*LCI!$K$17</f>
        <v>2.6538184085233906E-4</v>
      </c>
      <c r="BZ43" s="39">
        <f>BZ$21*LCI!$R$17</f>
        <v>4.8716997662954679E-4</v>
      </c>
      <c r="CA43" s="39">
        <f>CA$21*LCI!$Y$17</f>
        <v>1.1631044911949314E-4</v>
      </c>
      <c r="CB43" s="39">
        <f>CB$21*LCI!$AF$17</f>
        <v>1.3918332303763497E-4</v>
      </c>
      <c r="CC43" s="39">
        <f>CC$21*LCI!$AM$17</f>
        <v>0</v>
      </c>
      <c r="CD43" s="39">
        <f>CD$21*LCI!$D$17</f>
        <v>1.5399819075910655E-5</v>
      </c>
      <c r="CE43" s="39">
        <f>CE$21*LCI!$K$17</f>
        <v>2.9135755460631222E-4</v>
      </c>
      <c r="CF43" s="39">
        <f>CF$21*LCI!$R$17</f>
        <v>2.9303127808706907E-4</v>
      </c>
      <c r="CG43" s="39">
        <f>CG$21*LCI!$Y$17</f>
        <v>1.3674140023304217E-4</v>
      </c>
      <c r="CH43" s="39">
        <f>CH$21*LCI!$AF$17</f>
        <v>1.5491485311099312E-4</v>
      </c>
      <c r="CI43" s="39">
        <f>CI$21*LCI!$AM$17</f>
        <v>0</v>
      </c>
      <c r="CJ43" s="39">
        <f>CJ$21*LCI!$D$17</f>
        <v>1.3097748282281319E-5</v>
      </c>
      <c r="CK43" s="39">
        <f>CK$21*LCI!$K$17</f>
        <v>2.4273527356851609E-4</v>
      </c>
      <c r="CL43" s="39">
        <f>CL$21*LCI!$R$17</f>
        <v>1.7878364637885857E-4</v>
      </c>
      <c r="CM43" s="39">
        <f>CM$21*LCI!$Y$17</f>
        <v>1.1824819633124409E-4</v>
      </c>
      <c r="CN43" s="39">
        <f>CN$21*LCI!$AF$17</f>
        <v>1.2734831466875836E-4</v>
      </c>
      <c r="CO43" s="39">
        <f>CO$21*LCI!$AM$17</f>
        <v>0</v>
      </c>
      <c r="CP43" s="39">
        <f>CP$21*LCI!$D$17</f>
        <v>1.0522654260569192E-5</v>
      </c>
      <c r="CQ43" s="39">
        <f>CQ$21*LCI!$K$17</f>
        <v>2.0678322939079061E-4</v>
      </c>
      <c r="CR43" s="39">
        <f>CR$21*LCI!$R$17</f>
        <v>7.6870267686133365E-5</v>
      </c>
      <c r="CS43" s="39">
        <f>CS$21*LCI!$Y$17</f>
        <v>5.4478077439507514E-5</v>
      </c>
      <c r="CT43" s="39">
        <f>CT$21*LCI!$AF$17</f>
        <v>9.7010917773673039E-5</v>
      </c>
      <c r="CU43" s="39">
        <f>CU$21*LCI!$AM$17</f>
        <v>0</v>
      </c>
    </row>
    <row r="44" spans="1:99" ht="12.75" customHeight="1" x14ac:dyDescent="0.2">
      <c r="A44" s="29">
        <v>38</v>
      </c>
      <c r="C44" s="30" t="s">
        <v>71</v>
      </c>
      <c r="D44" s="39">
        <f>D$22*LCI!$D$18</f>
        <v>5.2700413789133587E-5</v>
      </c>
      <c r="E44" s="39">
        <f>E$22*LCI!$K$18</f>
        <v>0</v>
      </c>
      <c r="F44" s="39">
        <f>F$22*LCI!$R$18</f>
        <v>0</v>
      </c>
      <c r="G44" s="39">
        <f>G$22*LCI!$Y$18</f>
        <v>0</v>
      </c>
      <c r="H44" s="39">
        <f>H$22*LCI!$AF$18</f>
        <v>0</v>
      </c>
      <c r="I44" s="39">
        <f>I$22*LCI!$AM$18</f>
        <v>1.3761517719300907E-4</v>
      </c>
      <c r="J44" s="39">
        <f>J$22*LCI!$D$18</f>
        <v>6.5830953541294872E-5</v>
      </c>
      <c r="K44" s="39">
        <f>K$22*LCI!$K$18</f>
        <v>0</v>
      </c>
      <c r="L44" s="39">
        <f>L$22*LCI!$R$18</f>
        <v>0</v>
      </c>
      <c r="M44" s="39">
        <f>M$22*LCI!$Y$18</f>
        <v>0</v>
      </c>
      <c r="N44" s="39">
        <f>N$22*LCI!$AF$18</f>
        <v>0</v>
      </c>
      <c r="O44" s="39">
        <f>O$22*LCI!$AM$18</f>
        <v>8.5424472222260061E-5</v>
      </c>
      <c r="P44" s="39">
        <f>P$22*LCI!$D$18</f>
        <v>7.8572801011854481E-5</v>
      </c>
      <c r="Q44" s="39">
        <f>Q$22*LCI!$K$18</f>
        <v>0</v>
      </c>
      <c r="R44" s="39">
        <f>R$22*LCI!$R$18</f>
        <v>0</v>
      </c>
      <c r="S44" s="39">
        <f>S$22*LCI!$Y$18</f>
        <v>0</v>
      </c>
      <c r="T44" s="39">
        <f>T$22*LCI!$AF$18</f>
        <v>0</v>
      </c>
      <c r="U44" s="39">
        <f>U$22*LCI!$AM$18</f>
        <v>4.9286607197228128E-5</v>
      </c>
      <c r="V44" s="39">
        <f>V$22*LCI!$D$18</f>
        <v>1.0948905745939624E-4</v>
      </c>
      <c r="W44" s="39">
        <f>W$22*LCI!$K$18</f>
        <v>0</v>
      </c>
      <c r="X44" s="39">
        <f>X$22*LCI!$R$18</f>
        <v>0</v>
      </c>
      <c r="Y44" s="39">
        <f>Y$22*LCI!$Y$18</f>
        <v>0</v>
      </c>
      <c r="Z44" s="39">
        <f>Z$22*LCI!$AF$18</f>
        <v>0</v>
      </c>
      <c r="AA44" s="39">
        <f>AA$22*LCI!$AM$18</f>
        <v>2.512865530249894E-6</v>
      </c>
      <c r="AB44" s="39">
        <f>AB$22*LCI!$D$18</f>
        <v>6.1597727367092162E-5</v>
      </c>
      <c r="AC44" s="39">
        <f>AC$22*LCI!$K$18</f>
        <v>0</v>
      </c>
      <c r="AD44" s="39">
        <f>AD$22*LCI!$R$18</f>
        <v>0</v>
      </c>
      <c r="AE44" s="39">
        <f>AE$22*LCI!$Y$18</f>
        <v>0</v>
      </c>
      <c r="AF44" s="39">
        <f>AF$22*LCI!$AF$18</f>
        <v>0</v>
      </c>
      <c r="AG44" s="39">
        <f>AG$22*LCI!$AM$18</f>
        <v>1.3761517719300907E-4</v>
      </c>
      <c r="AH44" s="39">
        <f>AH$22*LCI!$D$18</f>
        <v>7.9259660222618148E-5</v>
      </c>
      <c r="AI44" s="39">
        <f>AI$22*LCI!$K$18</f>
        <v>0</v>
      </c>
      <c r="AJ44" s="39">
        <f>AJ$22*LCI!$R$18</f>
        <v>0</v>
      </c>
      <c r="AK44" s="39">
        <f>AK$22*LCI!$Y$18</f>
        <v>0</v>
      </c>
      <c r="AL44" s="39">
        <f>AL$22*LCI!$AF$18</f>
        <v>0</v>
      </c>
      <c r="AM44" s="39">
        <f>AM$22*LCI!$AM$18</f>
        <v>6.4291322060308338E-5</v>
      </c>
      <c r="AN44" s="39">
        <f>AN$22*LCI!$D$18</f>
        <v>1.2222424558679969E-4</v>
      </c>
      <c r="AO44" s="39">
        <f>AO$22*LCI!$K$18</f>
        <v>0</v>
      </c>
      <c r="AP44" s="39">
        <f>AP$22*LCI!$R$18</f>
        <v>0</v>
      </c>
      <c r="AQ44" s="39">
        <f>AQ$22*LCI!$Y$18</f>
        <v>0</v>
      </c>
      <c r="AR44" s="39">
        <f>AR$22*LCI!$AF$18</f>
        <v>0</v>
      </c>
      <c r="AS44" s="39">
        <f>AS$22*LCI!$AM$18</f>
        <v>1.5717824235542474E-5</v>
      </c>
      <c r="AT44" s="39">
        <f>AT$22*LCI!$D$18</f>
        <v>1.8869850725101406E-4</v>
      </c>
      <c r="AU44" s="39">
        <f>AU$22*LCI!$K$18</f>
        <v>0</v>
      </c>
      <c r="AV44" s="39">
        <f>AV$22*LCI!$R$18</f>
        <v>0</v>
      </c>
      <c r="AW44" s="39">
        <f>AW$22*LCI!$Y$18</f>
        <v>0</v>
      </c>
      <c r="AX44" s="39">
        <f>AX$22*LCI!$AF$18</f>
        <v>0</v>
      </c>
      <c r="AY44" s="39">
        <f>AY$22*LCI!$AM$18</f>
        <v>7.5231900985724389E-6</v>
      </c>
      <c r="AZ44" s="39">
        <f>AZ$22*LCI!$D$18</f>
        <v>6.1163857106464182E-5</v>
      </c>
      <c r="BA44" s="39">
        <f>BA$22*LCI!$K$18</f>
        <v>0</v>
      </c>
      <c r="BB44" s="39">
        <f>BB$22*LCI!$R$18</f>
        <v>0</v>
      </c>
      <c r="BC44" s="39">
        <f>BC$22*LCI!$Y$18</f>
        <v>0</v>
      </c>
      <c r="BD44" s="39">
        <f>BD$22*LCI!$AF$18</f>
        <v>0</v>
      </c>
      <c r="BE44" s="39">
        <f>BE$22*LCI!$AM$18</f>
        <v>1.3761517719300907E-4</v>
      </c>
      <c r="BF44" s="39">
        <f>BF$22*LCI!$D$18</f>
        <v>7.1676249708988143E-5</v>
      </c>
      <c r="BG44" s="39">
        <f>BG$22*LCI!$K$18</f>
        <v>0</v>
      </c>
      <c r="BH44" s="39">
        <f>BH$22*LCI!$R$18</f>
        <v>0</v>
      </c>
      <c r="BI44" s="39">
        <f>BI$22*LCI!$Y$18</f>
        <v>0</v>
      </c>
      <c r="BJ44" s="39">
        <f>BJ$22*LCI!$AF$18</f>
        <v>0</v>
      </c>
      <c r="BK44" s="39">
        <f>BK$22*LCI!$AM$18</f>
        <v>6.3042066791570332E-5</v>
      </c>
      <c r="BL44" s="39">
        <f>BL$22*LCI!$D$18</f>
        <v>1.0885956717981145E-4</v>
      </c>
      <c r="BM44" s="39">
        <f>BM$22*LCI!$K$18</f>
        <v>0</v>
      </c>
      <c r="BN44" s="39">
        <f>BN$22*LCI!$R$18</f>
        <v>0</v>
      </c>
      <c r="BO44" s="39">
        <f>BO$22*LCI!$Y$18</f>
        <v>0</v>
      </c>
      <c r="BP44" s="39">
        <f>BP$22*LCI!$AF$18</f>
        <v>0</v>
      </c>
      <c r="BQ44" s="39">
        <f>BQ$22*LCI!$AM$18</f>
        <v>1.2790691436935278E-5</v>
      </c>
      <c r="BR44" s="39">
        <f>BR$22*LCI!$D$18</f>
        <v>1.4111790020594219E-4</v>
      </c>
      <c r="BS44" s="39">
        <f>BS$22*LCI!$K$18</f>
        <v>0</v>
      </c>
      <c r="BT44" s="39">
        <f>BT$22*LCI!$R$18</f>
        <v>0</v>
      </c>
      <c r="BU44" s="39">
        <f>BU$22*LCI!$Y$18</f>
        <v>0</v>
      </c>
      <c r="BV44" s="39">
        <f>BV$22*LCI!$AF$18</f>
        <v>0</v>
      </c>
      <c r="BW44" s="39">
        <f>BW$22*LCI!$AM$18</f>
        <v>7.5411753154829225E-6</v>
      </c>
      <c r="BX44" s="39">
        <f>BX$22*LCI!$D$18</f>
        <v>6.5390614140075772E-5</v>
      </c>
      <c r="BY44" s="39">
        <f>BY$22*LCI!$K$18</f>
        <v>0</v>
      </c>
      <c r="BZ44" s="39">
        <f>BZ$22*LCI!$R$18</f>
        <v>0</v>
      </c>
      <c r="CA44" s="39">
        <f>CA$22*LCI!$Y$18</f>
        <v>0</v>
      </c>
      <c r="CB44" s="39">
        <f>CB$22*LCI!$AF$18</f>
        <v>0</v>
      </c>
      <c r="CC44" s="39">
        <f>CC$22*LCI!$AM$18</f>
        <v>1.3761517719300907E-4</v>
      </c>
      <c r="CD44" s="39">
        <f>CD$22*LCI!$D$18</f>
        <v>7.8768221226507262E-5</v>
      </c>
      <c r="CE44" s="39">
        <f>CE$22*LCI!$K$18</f>
        <v>0</v>
      </c>
      <c r="CF44" s="39">
        <f>CF$22*LCI!$R$18</f>
        <v>0</v>
      </c>
      <c r="CG44" s="39">
        <f>CG$22*LCI!$Y$18</f>
        <v>0</v>
      </c>
      <c r="CH44" s="39">
        <f>CH$22*LCI!$AF$18</f>
        <v>0</v>
      </c>
      <c r="CI44" s="39">
        <f>CI$22*LCI!$AM$18</f>
        <v>6.3042066791570332E-5</v>
      </c>
      <c r="CJ44" s="39">
        <f>CJ$22*LCI!$D$18</f>
        <v>1.185414368001449E-4</v>
      </c>
      <c r="CK44" s="39">
        <f>CK$22*LCI!$K$18</f>
        <v>0</v>
      </c>
      <c r="CL44" s="39">
        <f>CL$22*LCI!$R$18</f>
        <v>0</v>
      </c>
      <c r="CM44" s="39">
        <f>CM$22*LCI!$Y$18</f>
        <v>0</v>
      </c>
      <c r="CN44" s="39">
        <f>CN$22*LCI!$AF$18</f>
        <v>0</v>
      </c>
      <c r="CO44" s="39">
        <f>CO$22*LCI!$AM$18</f>
        <v>1.2790691436935278E-5</v>
      </c>
      <c r="CP44" s="39">
        <f>CP$22*LCI!$D$18</f>
        <v>1.9857645778114841E-4</v>
      </c>
      <c r="CQ44" s="39">
        <f>CQ$22*LCI!$K$18</f>
        <v>0</v>
      </c>
      <c r="CR44" s="39">
        <f>CR$22*LCI!$R$18</f>
        <v>0</v>
      </c>
      <c r="CS44" s="39">
        <f>CS$22*LCI!$Y$18</f>
        <v>0</v>
      </c>
      <c r="CT44" s="39">
        <f>CT$22*LCI!$AF$18</f>
        <v>0</v>
      </c>
      <c r="CU44" s="39">
        <f>CU$22*LCI!$AM$18</f>
        <v>7.5411753154829225E-6</v>
      </c>
    </row>
    <row r="45" spans="1:99" ht="12.75" customHeight="1" x14ac:dyDescent="0.2">
      <c r="A45" s="29">
        <v>39</v>
      </c>
      <c r="C45" s="30" t="s">
        <v>72</v>
      </c>
      <c r="D45" s="39">
        <f>D$23*LCI!$D$19</f>
        <v>7.428061261609636E-8</v>
      </c>
      <c r="E45" s="39">
        <f>E$23*LCI!$K$19</f>
        <v>0</v>
      </c>
      <c r="F45" s="39">
        <f>F$23*LCI!$R$19</f>
        <v>0</v>
      </c>
      <c r="G45" s="39">
        <f>G$23*LCI!$Y$19</f>
        <v>0</v>
      </c>
      <c r="H45" s="39">
        <f>H$23*LCI!$AF$19</f>
        <v>0</v>
      </c>
      <c r="I45" s="39">
        <f>I$23*LCI!$AM$19</f>
        <v>0</v>
      </c>
      <c r="J45" s="39">
        <f>J$23*LCI!$D$19</f>
        <v>7.1417659587706536E-8</v>
      </c>
      <c r="K45" s="39">
        <f>K$23*LCI!$K$19</f>
        <v>0</v>
      </c>
      <c r="L45" s="39">
        <f>L$23*LCI!$R$19</f>
        <v>0</v>
      </c>
      <c r="M45" s="39">
        <f>M$23*LCI!$Y$19</f>
        <v>0</v>
      </c>
      <c r="N45" s="39">
        <f>N$23*LCI!$AF$19</f>
        <v>0</v>
      </c>
      <c r="O45" s="39">
        <f>O$23*LCI!$AM$19</f>
        <v>0</v>
      </c>
      <c r="P45" s="39">
        <f>P$23*LCI!$D$19</f>
        <v>7.6174678536974395E-8</v>
      </c>
      <c r="Q45" s="39">
        <f>Q$23*LCI!$K$19</f>
        <v>0</v>
      </c>
      <c r="R45" s="39">
        <f>R$23*LCI!$R$19</f>
        <v>0</v>
      </c>
      <c r="S45" s="39">
        <f>S$23*LCI!$Y$19</f>
        <v>0</v>
      </c>
      <c r="T45" s="39">
        <f>T$23*LCI!$AF$19</f>
        <v>0</v>
      </c>
      <c r="U45" s="39">
        <f>U$23*LCI!$AM$19</f>
        <v>0</v>
      </c>
      <c r="V45" s="39">
        <f>V$23*LCI!$D$19</f>
        <v>7.9139152117667951E-8</v>
      </c>
      <c r="W45" s="39">
        <f>W$23*LCI!$K$19</f>
        <v>0</v>
      </c>
      <c r="X45" s="39">
        <f>X$23*LCI!$R$19</f>
        <v>0</v>
      </c>
      <c r="Y45" s="39">
        <f>Y$23*LCI!$Y$19</f>
        <v>0</v>
      </c>
      <c r="Z45" s="39">
        <f>Z$23*LCI!$AF$19</f>
        <v>0</v>
      </c>
      <c r="AA45" s="39">
        <f>AA$23*LCI!$AM$19</f>
        <v>0</v>
      </c>
      <c r="AB45" s="39">
        <f>AB$23*LCI!$D$19</f>
        <v>7.3328753938041554E-8</v>
      </c>
      <c r="AC45" s="39">
        <f>AC$23*LCI!$K$19</f>
        <v>0</v>
      </c>
      <c r="AD45" s="39">
        <f>AD$23*LCI!$R$19</f>
        <v>0</v>
      </c>
      <c r="AE45" s="39">
        <f>AE$23*LCI!$Y$19</f>
        <v>0</v>
      </c>
      <c r="AF45" s="39">
        <f>AF$23*LCI!$AF$19</f>
        <v>0</v>
      </c>
      <c r="AG45" s="39">
        <f>AG$23*LCI!$AM$19</f>
        <v>0</v>
      </c>
      <c r="AH45" s="39">
        <f>AH$23*LCI!$D$19</f>
        <v>6.5942521907300579E-8</v>
      </c>
      <c r="AI45" s="39">
        <f>AI$23*LCI!$K$19</f>
        <v>0</v>
      </c>
      <c r="AJ45" s="39">
        <f>AJ$23*LCI!$R$19</f>
        <v>0</v>
      </c>
      <c r="AK45" s="39">
        <f>AK$23*LCI!$Y$19</f>
        <v>0</v>
      </c>
      <c r="AL45" s="39">
        <f>AL$23*LCI!$AF$19</f>
        <v>0</v>
      </c>
      <c r="AM45" s="39">
        <f>AM$23*LCI!$AM$19</f>
        <v>0</v>
      </c>
      <c r="AN45" s="39">
        <f>AN$23*LCI!$D$19</f>
        <v>5.8203608985876256E-8</v>
      </c>
      <c r="AO45" s="39">
        <f>AO$23*LCI!$K$19</f>
        <v>0</v>
      </c>
      <c r="AP45" s="39">
        <f>AP$23*LCI!$R$19</f>
        <v>0</v>
      </c>
      <c r="AQ45" s="39">
        <f>AQ$23*LCI!$Y$19</f>
        <v>0</v>
      </c>
      <c r="AR45" s="39">
        <f>AR$23*LCI!$AF$19</f>
        <v>0</v>
      </c>
      <c r="AS45" s="39">
        <f>AS$23*LCI!$AM$19</f>
        <v>0</v>
      </c>
      <c r="AT45" s="39">
        <f>AT$23*LCI!$D$19</f>
        <v>5.3019248929206498E-8</v>
      </c>
      <c r="AU45" s="39">
        <f>AU$23*LCI!$K$19</f>
        <v>0</v>
      </c>
      <c r="AV45" s="39">
        <f>AV$23*LCI!$R$19</f>
        <v>0</v>
      </c>
      <c r="AW45" s="39">
        <f>AW$23*LCI!$Y$19</f>
        <v>0</v>
      </c>
      <c r="AX45" s="39">
        <f>AX$23*LCI!$AF$19</f>
        <v>0</v>
      </c>
      <c r="AY45" s="39">
        <f>AY$23*LCI!$AM$19</f>
        <v>0</v>
      </c>
      <c r="AZ45" s="39">
        <f>AZ$23*LCI!$D$19</f>
        <v>7.3413596384835856E-8</v>
      </c>
      <c r="BA45" s="39">
        <f>BA$23*LCI!$K$19</f>
        <v>0</v>
      </c>
      <c r="BB45" s="39">
        <f>BB$23*LCI!$R$19</f>
        <v>0</v>
      </c>
      <c r="BC45" s="39">
        <f>BC$23*LCI!$Y$19</f>
        <v>0</v>
      </c>
      <c r="BD45" s="39">
        <f>BD$23*LCI!$AF$19</f>
        <v>0</v>
      </c>
      <c r="BE45" s="39">
        <f>BE$23*LCI!$AM$19</f>
        <v>0</v>
      </c>
      <c r="BF45" s="39">
        <f>BF$23*LCI!$D$19</f>
        <v>6.6079337706939227E-8</v>
      </c>
      <c r="BG45" s="39">
        <f>BG$23*LCI!$K$19</f>
        <v>0</v>
      </c>
      <c r="BH45" s="39">
        <f>BH$23*LCI!$R$19</f>
        <v>0</v>
      </c>
      <c r="BI45" s="39">
        <f>BI$23*LCI!$Y$19</f>
        <v>0</v>
      </c>
      <c r="BJ45" s="39">
        <f>BJ$23*LCI!$AF$19</f>
        <v>0</v>
      </c>
      <c r="BK45" s="39">
        <f>BK$23*LCI!$AM$19</f>
        <v>0</v>
      </c>
      <c r="BL45" s="39">
        <f>BL$23*LCI!$D$19</f>
        <v>5.9505002870979313E-8</v>
      </c>
      <c r="BM45" s="39">
        <f>BM$23*LCI!$K$19</f>
        <v>0</v>
      </c>
      <c r="BN45" s="39">
        <f>BN$23*LCI!$R$19</f>
        <v>0</v>
      </c>
      <c r="BO45" s="39">
        <f>BO$23*LCI!$Y$19</f>
        <v>0</v>
      </c>
      <c r="BP45" s="39">
        <f>BP$23*LCI!$AF$19</f>
        <v>0</v>
      </c>
      <c r="BQ45" s="39">
        <f>BQ$23*LCI!$AM$19</f>
        <v>0</v>
      </c>
      <c r="BR45" s="39">
        <f>BR$23*LCI!$D$19</f>
        <v>5.0116783703776043E-8</v>
      </c>
      <c r="BS45" s="39">
        <f>BS$23*LCI!$K$19</f>
        <v>0</v>
      </c>
      <c r="BT45" s="39">
        <f>BT$23*LCI!$R$19</f>
        <v>0</v>
      </c>
      <c r="BU45" s="39">
        <f>BU$23*LCI!$Y$19</f>
        <v>0</v>
      </c>
      <c r="BV45" s="39">
        <f>BV$23*LCI!$AF$19</f>
        <v>0</v>
      </c>
      <c r="BW45" s="39">
        <f>BW$23*LCI!$AM$19</f>
        <v>0</v>
      </c>
      <c r="BX45" s="39">
        <f>BX$23*LCI!$D$19</f>
        <v>7.3429197775126787E-8</v>
      </c>
      <c r="BY45" s="39">
        <f>BY$23*LCI!$K$19</f>
        <v>0</v>
      </c>
      <c r="BZ45" s="39">
        <f>BZ$23*LCI!$R$19</f>
        <v>0</v>
      </c>
      <c r="CA45" s="39">
        <f>CA$23*LCI!$Y$19</f>
        <v>0</v>
      </c>
      <c r="CB45" s="39">
        <f>CB$23*LCI!$AF$19</f>
        <v>0</v>
      </c>
      <c r="CC45" s="39">
        <f>CC$23*LCI!$AM$19</f>
        <v>0</v>
      </c>
      <c r="CD45" s="39">
        <f>CD$23*LCI!$D$19</f>
        <v>6.5832015406855764E-8</v>
      </c>
      <c r="CE45" s="39">
        <f>CE$23*LCI!$K$19</f>
        <v>0</v>
      </c>
      <c r="CF45" s="39">
        <f>CF$23*LCI!$R$19</f>
        <v>0</v>
      </c>
      <c r="CG45" s="39">
        <f>CG$23*LCI!$Y$19</f>
        <v>0</v>
      </c>
      <c r="CH45" s="39">
        <f>CH$23*LCI!$AF$19</f>
        <v>0</v>
      </c>
      <c r="CI45" s="39">
        <f>CI$23*LCI!$AM$19</f>
        <v>0</v>
      </c>
      <c r="CJ45" s="39">
        <f>CJ$23*LCI!$D$19</f>
        <v>5.8011895759823983E-8</v>
      </c>
      <c r="CK45" s="39">
        <f>CK$23*LCI!$K$19</f>
        <v>0</v>
      </c>
      <c r="CL45" s="39">
        <f>CL$23*LCI!$R$19</f>
        <v>0</v>
      </c>
      <c r="CM45" s="39">
        <f>CM$23*LCI!$Y$19</f>
        <v>0</v>
      </c>
      <c r="CN45" s="39">
        <f>CN$23*LCI!$AF$19</f>
        <v>0</v>
      </c>
      <c r="CO45" s="39">
        <f>CO$23*LCI!$AM$19</f>
        <v>0</v>
      </c>
      <c r="CP45" s="39">
        <f>CP$23*LCI!$D$19</f>
        <v>5.6103419445480866E-8</v>
      </c>
      <c r="CQ45" s="39">
        <f>CQ$23*LCI!$K$19</f>
        <v>0</v>
      </c>
      <c r="CR45" s="39">
        <f>CR$23*LCI!$R$19</f>
        <v>0</v>
      </c>
      <c r="CS45" s="39">
        <f>CS$23*LCI!$Y$19</f>
        <v>0</v>
      </c>
      <c r="CT45" s="39">
        <f>CT$23*LCI!$AF$19</f>
        <v>0</v>
      </c>
      <c r="CU45" s="39">
        <f>CU$23*LCI!$AM$19</f>
        <v>0</v>
      </c>
    </row>
    <row r="46" spans="1:99" ht="12.75" customHeight="1" x14ac:dyDescent="0.2">
      <c r="A46" s="29">
        <v>40</v>
      </c>
      <c r="C46" s="30" t="s">
        <v>73</v>
      </c>
      <c r="D46" s="39">
        <f>D$24*LCI!$D$20</f>
        <v>0</v>
      </c>
      <c r="E46" s="39">
        <f>E$24*LCI!$K$20</f>
        <v>0</v>
      </c>
      <c r="F46" s="39">
        <f>F$24*LCI!$R$20</f>
        <v>0</v>
      </c>
      <c r="G46" s="39">
        <f>G$24*LCI!$Y$20</f>
        <v>0</v>
      </c>
      <c r="H46" s="39">
        <f>H$24*LCI!$AF$20</f>
        <v>0</v>
      </c>
      <c r="I46" s="39">
        <f>I$24*LCI!$AM$20</f>
        <v>0</v>
      </c>
      <c r="J46" s="39">
        <f>J$24*LCI!$D$20</f>
        <v>0</v>
      </c>
      <c r="K46" s="39">
        <f>K$24*LCI!$K$20</f>
        <v>0</v>
      </c>
      <c r="L46" s="39">
        <f>L$24*LCI!$R$20</f>
        <v>0</v>
      </c>
      <c r="M46" s="39">
        <f>M$24*LCI!$Y$20</f>
        <v>0</v>
      </c>
      <c r="N46" s="39">
        <f>N$24*LCI!$AF$20</f>
        <v>0</v>
      </c>
      <c r="O46" s="39">
        <f>O$24*LCI!$AM$20</f>
        <v>0</v>
      </c>
      <c r="P46" s="39">
        <f>P$24*LCI!$D$20</f>
        <v>0</v>
      </c>
      <c r="Q46" s="39">
        <f>Q$24*LCI!$K$20</f>
        <v>0</v>
      </c>
      <c r="R46" s="39">
        <f>R$24*LCI!$R$20</f>
        <v>0</v>
      </c>
      <c r="S46" s="39">
        <f>S$24*LCI!$Y$20</f>
        <v>0</v>
      </c>
      <c r="T46" s="39">
        <f>T$24*LCI!$AF$20</f>
        <v>0</v>
      </c>
      <c r="U46" s="39">
        <f>U$24*LCI!$AM$20</f>
        <v>0</v>
      </c>
      <c r="V46" s="39">
        <f>V$24*LCI!$D$20</f>
        <v>0</v>
      </c>
      <c r="W46" s="39">
        <f>W$24*LCI!$K$20</f>
        <v>0</v>
      </c>
      <c r="X46" s="39">
        <f>X$24*LCI!$R$20</f>
        <v>0</v>
      </c>
      <c r="Y46" s="39">
        <f>Y$24*LCI!$Y$20</f>
        <v>0</v>
      </c>
      <c r="Z46" s="39">
        <f>Z$24*LCI!$AF$20</f>
        <v>0</v>
      </c>
      <c r="AA46" s="39">
        <f>AA$24*LCI!$AM$20</f>
        <v>0</v>
      </c>
      <c r="AB46" s="39">
        <f>AB$24*LCI!$D$20</f>
        <v>0</v>
      </c>
      <c r="AC46" s="39">
        <f>AC$24*LCI!$K$20</f>
        <v>0</v>
      </c>
      <c r="AD46" s="39">
        <f>AD$24*LCI!$R$20</f>
        <v>0</v>
      </c>
      <c r="AE46" s="39">
        <f>AE$24*LCI!$Y$20</f>
        <v>0</v>
      </c>
      <c r="AF46" s="39">
        <f>AF$24*LCI!$AF$20</f>
        <v>0</v>
      </c>
      <c r="AG46" s="39">
        <f>AG$24*LCI!$AM$20</f>
        <v>0</v>
      </c>
      <c r="AH46" s="39">
        <f>AH$24*LCI!$D$20</f>
        <v>0</v>
      </c>
      <c r="AI46" s="39">
        <f>AI$24*LCI!$K$20</f>
        <v>0</v>
      </c>
      <c r="AJ46" s="39">
        <f>AJ$24*LCI!$R$20</f>
        <v>0</v>
      </c>
      <c r="AK46" s="39">
        <f>AK$24*LCI!$Y$20</f>
        <v>0</v>
      </c>
      <c r="AL46" s="39">
        <f>AL$24*LCI!$AF$20</f>
        <v>0</v>
      </c>
      <c r="AM46" s="39">
        <f>AM$24*LCI!$AM$20</f>
        <v>0</v>
      </c>
      <c r="AN46" s="39">
        <f>AN$24*LCI!$D$20</f>
        <v>0</v>
      </c>
      <c r="AO46" s="39">
        <f>AO$24*LCI!$K$20</f>
        <v>0</v>
      </c>
      <c r="AP46" s="39">
        <f>AP$24*LCI!$R$20</f>
        <v>0</v>
      </c>
      <c r="AQ46" s="39">
        <f>AQ$24*LCI!$Y$20</f>
        <v>0</v>
      </c>
      <c r="AR46" s="39">
        <f>AR$24*LCI!$AF$20</f>
        <v>0</v>
      </c>
      <c r="AS46" s="39">
        <f>AS$24*LCI!$AM$20</f>
        <v>0</v>
      </c>
      <c r="AT46" s="39">
        <f>AT$24*LCI!$D$20</f>
        <v>0</v>
      </c>
      <c r="AU46" s="39">
        <f>AU$24*LCI!$K$20</f>
        <v>0</v>
      </c>
      <c r="AV46" s="39">
        <f>AV$24*LCI!$R$20</f>
        <v>0</v>
      </c>
      <c r="AW46" s="39">
        <f>AW$24*LCI!$Y$20</f>
        <v>0</v>
      </c>
      <c r="AX46" s="39">
        <f>AX$24*LCI!$AF$20</f>
        <v>0</v>
      </c>
      <c r="AY46" s="39">
        <f>AY$24*LCI!$AM$20</f>
        <v>0</v>
      </c>
      <c r="AZ46" s="39">
        <f>AZ$24*LCI!$D$20</f>
        <v>0</v>
      </c>
      <c r="BA46" s="39">
        <f>BA$24*LCI!$K$20</f>
        <v>0</v>
      </c>
      <c r="BB46" s="39">
        <f>BB$24*LCI!$R$20</f>
        <v>0</v>
      </c>
      <c r="BC46" s="39">
        <f>BC$24*LCI!$Y$20</f>
        <v>0</v>
      </c>
      <c r="BD46" s="39">
        <f>BD$24*LCI!$AF$20</f>
        <v>0</v>
      </c>
      <c r="BE46" s="39">
        <f>BE$24*LCI!$AM$20</f>
        <v>0</v>
      </c>
      <c r="BF46" s="39">
        <f>BF$24*LCI!$D$20</f>
        <v>0</v>
      </c>
      <c r="BG46" s="39">
        <f>BG$24*LCI!$K$20</f>
        <v>0</v>
      </c>
      <c r="BH46" s="39">
        <f>BH$24*LCI!$R$20</f>
        <v>0</v>
      </c>
      <c r="BI46" s="39">
        <f>BI$24*LCI!$Y$20</f>
        <v>0</v>
      </c>
      <c r="BJ46" s="39">
        <f>BJ$24*LCI!$AF$20</f>
        <v>0</v>
      </c>
      <c r="BK46" s="39">
        <f>BK$24*LCI!$AM$20</f>
        <v>0</v>
      </c>
      <c r="BL46" s="39">
        <f>BL$24*LCI!$D$20</f>
        <v>0</v>
      </c>
      <c r="BM46" s="39">
        <f>BM$24*LCI!$K$20</f>
        <v>0</v>
      </c>
      <c r="BN46" s="39">
        <f>BN$24*LCI!$R$20</f>
        <v>0</v>
      </c>
      <c r="BO46" s="39">
        <f>BO$24*LCI!$Y$20</f>
        <v>0</v>
      </c>
      <c r="BP46" s="39">
        <f>BP$24*LCI!$AF$20</f>
        <v>0</v>
      </c>
      <c r="BQ46" s="39">
        <f>BQ$24*LCI!$AM$20</f>
        <v>0</v>
      </c>
      <c r="BR46" s="39">
        <f>BR$24*LCI!$D$20</f>
        <v>0</v>
      </c>
      <c r="BS46" s="39">
        <f>BS$24*LCI!$K$20</f>
        <v>0</v>
      </c>
      <c r="BT46" s="39">
        <f>BT$24*LCI!$R$20</f>
        <v>0</v>
      </c>
      <c r="BU46" s="39">
        <f>BU$24*LCI!$Y$20</f>
        <v>0</v>
      </c>
      <c r="BV46" s="39">
        <f>BV$24*LCI!$AF$20</f>
        <v>0</v>
      </c>
      <c r="BW46" s="39">
        <f>BW$24*LCI!$AM$20</f>
        <v>0</v>
      </c>
      <c r="BX46" s="39">
        <f>BX$24*LCI!$D$20</f>
        <v>0</v>
      </c>
      <c r="BY46" s="39">
        <f>BY$24*LCI!$K$20</f>
        <v>0</v>
      </c>
      <c r="BZ46" s="39">
        <f>BZ$24*LCI!$R$20</f>
        <v>0</v>
      </c>
      <c r="CA46" s="39">
        <f>CA$24*LCI!$Y$20</f>
        <v>0</v>
      </c>
      <c r="CB46" s="39">
        <f>CB$24*LCI!$AF$20</f>
        <v>0</v>
      </c>
      <c r="CC46" s="39">
        <f>CC$24*LCI!$AM$20</f>
        <v>0</v>
      </c>
      <c r="CD46" s="39">
        <f>CD$24*LCI!$D$20</f>
        <v>0</v>
      </c>
      <c r="CE46" s="39">
        <f>CE$24*LCI!$K$20</f>
        <v>0</v>
      </c>
      <c r="CF46" s="39">
        <f>CF$24*LCI!$R$20</f>
        <v>0</v>
      </c>
      <c r="CG46" s="39">
        <f>CG$24*LCI!$Y$20</f>
        <v>0</v>
      </c>
      <c r="CH46" s="39">
        <f>CH$24*LCI!$AF$20</f>
        <v>0</v>
      </c>
      <c r="CI46" s="39">
        <f>CI$24*LCI!$AM$20</f>
        <v>0</v>
      </c>
      <c r="CJ46" s="39">
        <f>CJ$24*LCI!$D$20</f>
        <v>0</v>
      </c>
      <c r="CK46" s="39">
        <f>CK$24*LCI!$K$20</f>
        <v>0</v>
      </c>
      <c r="CL46" s="39">
        <f>CL$24*LCI!$R$20</f>
        <v>0</v>
      </c>
      <c r="CM46" s="39">
        <f>CM$24*LCI!$Y$20</f>
        <v>0</v>
      </c>
      <c r="CN46" s="39">
        <f>CN$24*LCI!$AF$20</f>
        <v>0</v>
      </c>
      <c r="CO46" s="39">
        <f>CO$24*LCI!$AM$20</f>
        <v>0</v>
      </c>
      <c r="CP46" s="39">
        <f>CP$24*LCI!$D$20</f>
        <v>0</v>
      </c>
      <c r="CQ46" s="39">
        <f>CQ$24*LCI!$K$20</f>
        <v>0</v>
      </c>
      <c r="CR46" s="39">
        <f>CR$24*LCI!$R$20</f>
        <v>0</v>
      </c>
      <c r="CS46" s="39">
        <f>CS$24*LCI!$Y$20</f>
        <v>0</v>
      </c>
      <c r="CT46" s="39">
        <f>CT$24*LCI!$AF$20</f>
        <v>0</v>
      </c>
      <c r="CU46" s="39">
        <f>CU$24*LCI!$AM$20</f>
        <v>0</v>
      </c>
    </row>
    <row r="47" spans="1:99" ht="12.75" customHeight="1" x14ac:dyDescent="0.2">
      <c r="A47" s="29">
        <v>41</v>
      </c>
      <c r="C47" s="30" t="s">
        <v>74</v>
      </c>
      <c r="D47" s="39">
        <f>D$25*LCI!$D$21</f>
        <v>2.6885790181232158E-8</v>
      </c>
      <c r="E47" s="39">
        <f>E$25*LCI!$K$21</f>
        <v>0</v>
      </c>
      <c r="F47" s="39">
        <f>F$25*LCI!$R$21</f>
        <v>0</v>
      </c>
      <c r="G47" s="39">
        <f>G$25*LCI!$Y$21</f>
        <v>0</v>
      </c>
      <c r="H47" s="39">
        <f>H$25*LCI!$AF$21</f>
        <v>0</v>
      </c>
      <c r="I47" s="39">
        <f>I$25*LCI!$AM$21</f>
        <v>0</v>
      </c>
      <c r="J47" s="39">
        <f>J$25*LCI!$D$21</f>
        <v>3.9799314940517676E-8</v>
      </c>
      <c r="K47" s="39">
        <f>K$25*LCI!$K$21</f>
        <v>0</v>
      </c>
      <c r="L47" s="39">
        <f>L$25*LCI!$R$21</f>
        <v>0</v>
      </c>
      <c r="M47" s="39">
        <f>M$25*LCI!$Y$21</f>
        <v>0</v>
      </c>
      <c r="N47" s="39">
        <f>N$25*LCI!$AF$21</f>
        <v>0</v>
      </c>
      <c r="O47" s="39">
        <f>O$25*LCI!$AM$21</f>
        <v>0</v>
      </c>
      <c r="P47" s="39">
        <f>P$25*LCI!$D$21</f>
        <v>6.4473865846342138E-8</v>
      </c>
      <c r="Q47" s="39">
        <f>Q$25*LCI!$K$21</f>
        <v>0</v>
      </c>
      <c r="R47" s="39">
        <f>R$25*LCI!$R$21</f>
        <v>0</v>
      </c>
      <c r="S47" s="39">
        <f>S$25*LCI!$Y$21</f>
        <v>0</v>
      </c>
      <c r="T47" s="39">
        <f>T$25*LCI!$AF$21</f>
        <v>0</v>
      </c>
      <c r="U47" s="39">
        <f>U$25*LCI!$AM$21</f>
        <v>0</v>
      </c>
      <c r="V47" s="39">
        <f>V$25*LCI!$D$21</f>
        <v>1.0696200768920488E-7</v>
      </c>
      <c r="W47" s="39">
        <f>W$25*LCI!$K$21</f>
        <v>0</v>
      </c>
      <c r="X47" s="39">
        <f>X$25*LCI!$R$21</f>
        <v>0</v>
      </c>
      <c r="Y47" s="39">
        <f>Y$25*LCI!$Y$21</f>
        <v>0</v>
      </c>
      <c r="Z47" s="39">
        <f>Z$25*LCI!$AF$21</f>
        <v>0</v>
      </c>
      <c r="AA47" s="39">
        <f>AA$25*LCI!$AM$21</f>
        <v>0</v>
      </c>
      <c r="AB47" s="39">
        <f>AB$25*LCI!$D$21</f>
        <v>2.6541265926530077E-8</v>
      </c>
      <c r="AC47" s="39">
        <f>AC$25*LCI!$K$21</f>
        <v>0</v>
      </c>
      <c r="AD47" s="39">
        <f>AD$25*LCI!$R$21</f>
        <v>0</v>
      </c>
      <c r="AE47" s="39">
        <f>AE$25*LCI!$Y$21</f>
        <v>0</v>
      </c>
      <c r="AF47" s="39">
        <f>AF$25*LCI!$AF$21</f>
        <v>0</v>
      </c>
      <c r="AG47" s="39">
        <f>AG$25*LCI!$AM$21</f>
        <v>0</v>
      </c>
      <c r="AH47" s="39">
        <f>AH$25*LCI!$D$21</f>
        <v>3.7267359319667406E-8</v>
      </c>
      <c r="AI47" s="39">
        <f>AI$25*LCI!$K$21</f>
        <v>0</v>
      </c>
      <c r="AJ47" s="39">
        <f>AJ$25*LCI!$R$21</f>
        <v>0</v>
      </c>
      <c r="AK47" s="39">
        <f>AK$25*LCI!$Y$21</f>
        <v>0</v>
      </c>
      <c r="AL47" s="39">
        <f>AL$25*LCI!$AF$21</f>
        <v>0</v>
      </c>
      <c r="AM47" s="39">
        <f>AM$25*LCI!$AM$21</f>
        <v>0</v>
      </c>
      <c r="AN47" s="39">
        <f>AN$25*LCI!$D$21</f>
        <v>3.219585576990869E-7</v>
      </c>
      <c r="AO47" s="39">
        <f>AO$25*LCI!$K$21</f>
        <v>0</v>
      </c>
      <c r="AP47" s="39">
        <f>AP$25*LCI!$R$21</f>
        <v>0</v>
      </c>
      <c r="AQ47" s="39">
        <f>AQ$25*LCI!$Y$21</f>
        <v>0</v>
      </c>
      <c r="AR47" s="39">
        <f>AR$25*LCI!$AF$21</f>
        <v>0</v>
      </c>
      <c r="AS47" s="39">
        <f>AS$25*LCI!$AM$21</f>
        <v>0</v>
      </c>
      <c r="AT47" s="39">
        <f>AT$25*LCI!$D$21</f>
        <v>9.9008868215138711E-7</v>
      </c>
      <c r="AU47" s="39">
        <f>AU$25*LCI!$K$21</f>
        <v>0</v>
      </c>
      <c r="AV47" s="39">
        <f>AV$25*LCI!$R$21</f>
        <v>0</v>
      </c>
      <c r="AW47" s="39">
        <f>AW$25*LCI!$Y$21</f>
        <v>0</v>
      </c>
      <c r="AX47" s="39">
        <f>AX$25*LCI!$AF$21</f>
        <v>0</v>
      </c>
      <c r="AY47" s="39">
        <f>AY$25*LCI!$AM$21</f>
        <v>0</v>
      </c>
      <c r="AZ47" s="39">
        <f>AZ$25*LCI!$D$21</f>
        <v>2.6592541105342991E-8</v>
      </c>
      <c r="BA47" s="39">
        <f>BA$25*LCI!$K$21</f>
        <v>0</v>
      </c>
      <c r="BB47" s="39">
        <f>BB$25*LCI!$R$21</f>
        <v>0</v>
      </c>
      <c r="BC47" s="39">
        <f>BC$25*LCI!$Y$21</f>
        <v>0</v>
      </c>
      <c r="BD47" s="39">
        <f>BD$25*LCI!$AF$21</f>
        <v>0</v>
      </c>
      <c r="BE47" s="39">
        <f>BE$25*LCI!$AM$21</f>
        <v>0</v>
      </c>
      <c r="BF47" s="39">
        <f>BF$25*LCI!$D$21</f>
        <v>3.7315390705095079E-8</v>
      </c>
      <c r="BG47" s="39">
        <f>BG$25*LCI!$K$21</f>
        <v>0</v>
      </c>
      <c r="BH47" s="39">
        <f>BH$25*LCI!$R$21</f>
        <v>0</v>
      </c>
      <c r="BI47" s="39">
        <f>BI$25*LCI!$Y$21</f>
        <v>0</v>
      </c>
      <c r="BJ47" s="39">
        <f>BJ$25*LCI!$AF$21</f>
        <v>0</v>
      </c>
      <c r="BK47" s="39">
        <f>BK$25*LCI!$AM$21</f>
        <v>0</v>
      </c>
      <c r="BL47" s="39">
        <f>BL$25*LCI!$D$21</f>
        <v>3.2228796586021091E-7</v>
      </c>
      <c r="BM47" s="39">
        <f>BM$25*LCI!$K$21</f>
        <v>0</v>
      </c>
      <c r="BN47" s="39">
        <f>BN$25*LCI!$R$21</f>
        <v>0</v>
      </c>
      <c r="BO47" s="39">
        <f>BO$25*LCI!$Y$21</f>
        <v>0</v>
      </c>
      <c r="BP47" s="39">
        <f>BP$25*LCI!$AF$21</f>
        <v>0</v>
      </c>
      <c r="BQ47" s="39">
        <f>BQ$25*LCI!$AM$21</f>
        <v>0</v>
      </c>
      <c r="BR47" s="39">
        <f>BR$25*LCI!$D$21</f>
        <v>9.4649261008075606E-7</v>
      </c>
      <c r="BS47" s="39">
        <f>BS$25*LCI!$K$21</f>
        <v>0</v>
      </c>
      <c r="BT47" s="39">
        <f>BT$25*LCI!$R$21</f>
        <v>0</v>
      </c>
      <c r="BU47" s="39">
        <f>BU$25*LCI!$Y$21</f>
        <v>0</v>
      </c>
      <c r="BV47" s="39">
        <f>BV$25*LCI!$AF$21</f>
        <v>0</v>
      </c>
      <c r="BW47" s="39">
        <f>BW$25*LCI!$AM$21</f>
        <v>0</v>
      </c>
      <c r="BX47" s="39">
        <f>BX$25*LCI!$D$21</f>
        <v>2.6577621468491448E-8</v>
      </c>
      <c r="BY47" s="39">
        <f>BY$25*LCI!$K$21</f>
        <v>0</v>
      </c>
      <c r="BZ47" s="39">
        <f>BZ$25*LCI!$R$21</f>
        <v>0</v>
      </c>
      <c r="CA47" s="39">
        <f>CA$25*LCI!$Y$21</f>
        <v>0</v>
      </c>
      <c r="CB47" s="39">
        <f>CB$25*LCI!$AF$21</f>
        <v>0</v>
      </c>
      <c r="CC47" s="39">
        <f>CC$25*LCI!$AM$21</f>
        <v>0</v>
      </c>
      <c r="CD47" s="39">
        <f>CD$25*LCI!$D$21</f>
        <v>3.7263404947276852E-8</v>
      </c>
      <c r="CE47" s="39">
        <f>CE$25*LCI!$K$21</f>
        <v>0</v>
      </c>
      <c r="CF47" s="39">
        <f>CF$25*LCI!$R$21</f>
        <v>0</v>
      </c>
      <c r="CG47" s="39">
        <f>CG$25*LCI!$Y$21</f>
        <v>0</v>
      </c>
      <c r="CH47" s="39">
        <f>CH$25*LCI!$AF$21</f>
        <v>0</v>
      </c>
      <c r="CI47" s="39">
        <f>CI$25*LCI!$AM$21</f>
        <v>0</v>
      </c>
      <c r="CJ47" s="39">
        <f>CJ$25*LCI!$D$21</f>
        <v>3.2232938130856582E-7</v>
      </c>
      <c r="CK47" s="39">
        <f>CK$25*LCI!$K$21</f>
        <v>0</v>
      </c>
      <c r="CL47" s="39">
        <f>CL$25*LCI!$R$21</f>
        <v>0</v>
      </c>
      <c r="CM47" s="39">
        <f>CM$25*LCI!$Y$21</f>
        <v>0</v>
      </c>
      <c r="CN47" s="39">
        <f>CN$25*LCI!$AF$21</f>
        <v>0</v>
      </c>
      <c r="CO47" s="39">
        <f>CO$25*LCI!$AM$21</f>
        <v>0</v>
      </c>
      <c r="CP47" s="39">
        <f>CP$25*LCI!$D$21</f>
        <v>1.0247199898717927E-6</v>
      </c>
      <c r="CQ47" s="39">
        <f>CQ$25*LCI!$K$21</f>
        <v>0</v>
      </c>
      <c r="CR47" s="39">
        <f>CR$25*LCI!$R$21</f>
        <v>0</v>
      </c>
      <c r="CS47" s="39">
        <f>CS$25*LCI!$Y$21</f>
        <v>0</v>
      </c>
      <c r="CT47" s="39">
        <f>CT$25*LCI!$AF$21</f>
        <v>0</v>
      </c>
      <c r="CU47" s="39">
        <f>CU$25*LCI!$AM$21</f>
        <v>0</v>
      </c>
    </row>
    <row r="48" spans="1:99" ht="12.75" customHeight="1" x14ac:dyDescent="0.2">
      <c r="A48" s="29">
        <v>42</v>
      </c>
      <c r="C48" s="30" t="s">
        <v>75</v>
      </c>
      <c r="D48" s="39">
        <f>D$26*LCI!$D$22</f>
        <v>0</v>
      </c>
      <c r="E48" s="39">
        <f>E$26*LCI!$K$22</f>
        <v>0</v>
      </c>
      <c r="F48" s="39">
        <f>F$26*LCI!$R$22</f>
        <v>0</v>
      </c>
      <c r="G48" s="39">
        <f>G$26*LCI!$Y$22</f>
        <v>0</v>
      </c>
      <c r="H48" s="39">
        <f>H$26*LCI!$AF$22</f>
        <v>0</v>
      </c>
      <c r="I48" s="39">
        <f>I$26*LCI!$AM$22</f>
        <v>0</v>
      </c>
      <c r="J48" s="39">
        <f>J$26*LCI!$D$22</f>
        <v>0</v>
      </c>
      <c r="K48" s="39">
        <f>K$26*LCI!$K$22</f>
        <v>0</v>
      </c>
      <c r="L48" s="39">
        <f>L$26*LCI!$R$22</f>
        <v>0</v>
      </c>
      <c r="M48" s="39">
        <f>M$26*LCI!$Y$22</f>
        <v>0</v>
      </c>
      <c r="N48" s="39">
        <f>N$26*LCI!$AF$22</f>
        <v>0</v>
      </c>
      <c r="O48" s="39">
        <f>O$26*LCI!$AM$22</f>
        <v>0</v>
      </c>
      <c r="P48" s="39">
        <f>P$26*LCI!$D$22</f>
        <v>0</v>
      </c>
      <c r="Q48" s="39">
        <f>Q$26*LCI!$K$22</f>
        <v>0</v>
      </c>
      <c r="R48" s="39">
        <f>R$26*LCI!$R$22</f>
        <v>0</v>
      </c>
      <c r="S48" s="39">
        <f>S$26*LCI!$Y$22</f>
        <v>0</v>
      </c>
      <c r="T48" s="39">
        <f>T$26*LCI!$AF$22</f>
        <v>0</v>
      </c>
      <c r="U48" s="39">
        <f>U$26*LCI!$AM$22</f>
        <v>0</v>
      </c>
      <c r="V48" s="39">
        <f>V$26*LCI!$D$22</f>
        <v>0</v>
      </c>
      <c r="W48" s="39">
        <f>W$26*LCI!$K$22</f>
        <v>0</v>
      </c>
      <c r="X48" s="39">
        <f>X$26*LCI!$R$22</f>
        <v>0</v>
      </c>
      <c r="Y48" s="39">
        <f>Y$26*LCI!$Y$22</f>
        <v>0</v>
      </c>
      <c r="Z48" s="39">
        <f>Z$26*LCI!$AF$22</f>
        <v>0</v>
      </c>
      <c r="AA48" s="39">
        <f>AA$26*LCI!$AM$22</f>
        <v>0</v>
      </c>
      <c r="AB48" s="39">
        <f>AB$26*LCI!$D$22</f>
        <v>0</v>
      </c>
      <c r="AC48" s="39">
        <f>AC$26*LCI!$K$22</f>
        <v>0</v>
      </c>
      <c r="AD48" s="39">
        <f>AD$26*LCI!$R$22</f>
        <v>0</v>
      </c>
      <c r="AE48" s="39">
        <f>AE$26*LCI!$Y$22</f>
        <v>0</v>
      </c>
      <c r="AF48" s="39">
        <f>AF$26*LCI!$AF$22</f>
        <v>0</v>
      </c>
      <c r="AG48" s="39">
        <f>AG$26*LCI!$AM$22</f>
        <v>0</v>
      </c>
      <c r="AH48" s="39">
        <f>AH$26*LCI!$D$22</f>
        <v>0</v>
      </c>
      <c r="AI48" s="39">
        <f>AI$26*LCI!$K$22</f>
        <v>0</v>
      </c>
      <c r="AJ48" s="39">
        <f>AJ$26*LCI!$R$22</f>
        <v>0</v>
      </c>
      <c r="AK48" s="39">
        <f>AK$26*LCI!$Y$22</f>
        <v>0</v>
      </c>
      <c r="AL48" s="39">
        <f>AL$26*LCI!$AF$22</f>
        <v>0</v>
      </c>
      <c r="AM48" s="39">
        <f>AM$26*LCI!$AM$22</f>
        <v>0</v>
      </c>
      <c r="AN48" s="39">
        <f>AN$26*LCI!$D$22</f>
        <v>0</v>
      </c>
      <c r="AO48" s="39">
        <f>AO$26*LCI!$K$22</f>
        <v>0</v>
      </c>
      <c r="AP48" s="39">
        <f>AP$26*LCI!$R$22</f>
        <v>0</v>
      </c>
      <c r="AQ48" s="39">
        <f>AQ$26*LCI!$Y$22</f>
        <v>0</v>
      </c>
      <c r="AR48" s="39">
        <f>AR$26*LCI!$AF$22</f>
        <v>0</v>
      </c>
      <c r="AS48" s="39">
        <f>AS$26*LCI!$AM$22</f>
        <v>0</v>
      </c>
      <c r="AT48" s="39">
        <f>AT$26*LCI!$D$22</f>
        <v>0</v>
      </c>
      <c r="AU48" s="39">
        <f>AU$26*LCI!$K$22</f>
        <v>0</v>
      </c>
      <c r="AV48" s="39">
        <f>AV$26*LCI!$R$22</f>
        <v>0</v>
      </c>
      <c r="AW48" s="39">
        <f>AW$26*LCI!$Y$22</f>
        <v>0</v>
      </c>
      <c r="AX48" s="39">
        <f>AX$26*LCI!$AF$22</f>
        <v>0</v>
      </c>
      <c r="AY48" s="39">
        <f>AY$26*LCI!$AM$22</f>
        <v>0</v>
      </c>
      <c r="AZ48" s="39">
        <f>AZ$26*LCI!$D$22</f>
        <v>0</v>
      </c>
      <c r="BA48" s="39">
        <f>BA$26*LCI!$K$22</f>
        <v>0</v>
      </c>
      <c r="BB48" s="39">
        <f>BB$26*LCI!$R$22</f>
        <v>0</v>
      </c>
      <c r="BC48" s="39">
        <f>BC$26*LCI!$Y$22</f>
        <v>0</v>
      </c>
      <c r="BD48" s="39">
        <f>BD$26*LCI!$AF$22</f>
        <v>0</v>
      </c>
      <c r="BE48" s="39">
        <f>BE$26*LCI!$AM$22</f>
        <v>0</v>
      </c>
      <c r="BF48" s="39">
        <f>BF$26*LCI!$D$22</f>
        <v>0</v>
      </c>
      <c r="BG48" s="39">
        <f>BG$26*LCI!$K$22</f>
        <v>0</v>
      </c>
      <c r="BH48" s="39">
        <f>BH$26*LCI!$R$22</f>
        <v>0</v>
      </c>
      <c r="BI48" s="39">
        <f>BI$26*LCI!$Y$22</f>
        <v>0</v>
      </c>
      <c r="BJ48" s="39">
        <f>BJ$26*LCI!$AF$22</f>
        <v>0</v>
      </c>
      <c r="BK48" s="39">
        <f>BK$26*LCI!$AM$22</f>
        <v>0</v>
      </c>
      <c r="BL48" s="39">
        <f>BL$26*LCI!$D$22</f>
        <v>0</v>
      </c>
      <c r="BM48" s="39">
        <f>BM$26*LCI!$K$22</f>
        <v>0</v>
      </c>
      <c r="BN48" s="39">
        <f>BN$26*LCI!$R$22</f>
        <v>0</v>
      </c>
      <c r="BO48" s="39">
        <f>BO$26*LCI!$Y$22</f>
        <v>0</v>
      </c>
      <c r="BP48" s="39">
        <f>BP$26*LCI!$AF$22</f>
        <v>0</v>
      </c>
      <c r="BQ48" s="39">
        <f>BQ$26*LCI!$AM$22</f>
        <v>0</v>
      </c>
      <c r="BR48" s="39">
        <f>BR$26*LCI!$D$22</f>
        <v>0</v>
      </c>
      <c r="BS48" s="39">
        <f>BS$26*LCI!$K$22</f>
        <v>0</v>
      </c>
      <c r="BT48" s="39">
        <f>BT$26*LCI!$R$22</f>
        <v>0</v>
      </c>
      <c r="BU48" s="39">
        <f>BU$26*LCI!$Y$22</f>
        <v>0</v>
      </c>
      <c r="BV48" s="39">
        <f>BV$26*LCI!$AF$22</f>
        <v>0</v>
      </c>
      <c r="BW48" s="39">
        <f>BW$26*LCI!$AM$22</f>
        <v>0</v>
      </c>
      <c r="BX48" s="39">
        <f>BX$26*LCI!$D$22</f>
        <v>0</v>
      </c>
      <c r="BY48" s="39">
        <f>BY$26*LCI!$K$22</f>
        <v>0</v>
      </c>
      <c r="BZ48" s="39">
        <f>BZ$26*LCI!$R$22</f>
        <v>0</v>
      </c>
      <c r="CA48" s="39">
        <f>CA$26*LCI!$Y$22</f>
        <v>0</v>
      </c>
      <c r="CB48" s="39">
        <f>CB$26*LCI!$AF$22</f>
        <v>0</v>
      </c>
      <c r="CC48" s="39">
        <f>CC$26*LCI!$AM$22</f>
        <v>0</v>
      </c>
      <c r="CD48" s="39">
        <f>CD$26*LCI!$D$22</f>
        <v>0</v>
      </c>
      <c r="CE48" s="39">
        <f>CE$26*LCI!$K$22</f>
        <v>0</v>
      </c>
      <c r="CF48" s="39">
        <f>CF$26*LCI!$R$22</f>
        <v>0</v>
      </c>
      <c r="CG48" s="39">
        <f>CG$26*LCI!$Y$22</f>
        <v>0</v>
      </c>
      <c r="CH48" s="39">
        <f>CH$26*LCI!$AF$22</f>
        <v>0</v>
      </c>
      <c r="CI48" s="39">
        <f>CI$26*LCI!$AM$22</f>
        <v>0</v>
      </c>
      <c r="CJ48" s="39">
        <f>CJ$26*LCI!$D$22</f>
        <v>0</v>
      </c>
      <c r="CK48" s="39">
        <f>CK$26*LCI!$K$22</f>
        <v>0</v>
      </c>
      <c r="CL48" s="39">
        <f>CL$26*LCI!$R$22</f>
        <v>0</v>
      </c>
      <c r="CM48" s="39">
        <f>CM$26*LCI!$Y$22</f>
        <v>0</v>
      </c>
      <c r="CN48" s="39">
        <f>CN$26*LCI!$AF$22</f>
        <v>0</v>
      </c>
      <c r="CO48" s="39">
        <f>CO$26*LCI!$AM$22</f>
        <v>0</v>
      </c>
      <c r="CP48" s="39">
        <f>CP$26*LCI!$D$22</f>
        <v>0</v>
      </c>
      <c r="CQ48" s="39">
        <f>CQ$26*LCI!$K$22</f>
        <v>0</v>
      </c>
      <c r="CR48" s="39">
        <f>CR$26*LCI!$R$22</f>
        <v>0</v>
      </c>
      <c r="CS48" s="39">
        <f>CS$26*LCI!$Y$22</f>
        <v>0</v>
      </c>
      <c r="CT48" s="39">
        <f>CT$26*LCI!$AF$22</f>
        <v>0</v>
      </c>
      <c r="CU48" s="39">
        <f>CU$26*LCI!$AM$22</f>
        <v>0</v>
      </c>
    </row>
    <row r="49" spans="1:99" ht="12.75" customHeight="1" x14ac:dyDescent="0.2">
      <c r="A49" s="29">
        <v>43</v>
      </c>
      <c r="C49" s="30" t="s">
        <v>76</v>
      </c>
      <c r="D49" s="39">
        <f>D$27*LCI!$D$23</f>
        <v>0</v>
      </c>
      <c r="E49" s="39">
        <f>E$27*LCI!$K$23</f>
        <v>0</v>
      </c>
      <c r="F49" s="39">
        <f>F$27*LCI!$R$23</f>
        <v>0</v>
      </c>
      <c r="G49" s="39">
        <f>G$27*LCI!$Y$23</f>
        <v>0</v>
      </c>
      <c r="H49" s="39">
        <f>H$27*LCI!$AF$23</f>
        <v>0</v>
      </c>
      <c r="I49" s="39">
        <f>I$27*LCI!$AM$23</f>
        <v>0</v>
      </c>
      <c r="J49" s="39">
        <f>J$27*LCI!$D$23</f>
        <v>0</v>
      </c>
      <c r="K49" s="39">
        <f>K$27*LCI!$K$23</f>
        <v>0</v>
      </c>
      <c r="L49" s="39">
        <f>L$27*LCI!$R$23</f>
        <v>0</v>
      </c>
      <c r="M49" s="39">
        <f>M$27*LCI!$Y$23</f>
        <v>0</v>
      </c>
      <c r="N49" s="39">
        <f>N$27*LCI!$AF$23</f>
        <v>0</v>
      </c>
      <c r="O49" s="39">
        <f>O$27*LCI!$AM$23</f>
        <v>0</v>
      </c>
      <c r="P49" s="39">
        <f>P$27*LCI!$D$23</f>
        <v>0</v>
      </c>
      <c r="Q49" s="39">
        <f>Q$27*LCI!$K$23</f>
        <v>0</v>
      </c>
      <c r="R49" s="39">
        <f>R$27*LCI!$R$23</f>
        <v>0</v>
      </c>
      <c r="S49" s="39">
        <f>S$27*LCI!$Y$23</f>
        <v>0</v>
      </c>
      <c r="T49" s="39">
        <f>T$27*LCI!$AF$23</f>
        <v>0</v>
      </c>
      <c r="U49" s="39">
        <f>U$27*LCI!$AM$23</f>
        <v>0</v>
      </c>
      <c r="V49" s="39">
        <f>V$27*LCI!$D$23</f>
        <v>0</v>
      </c>
      <c r="W49" s="39">
        <f>W$27*LCI!$K$23</f>
        <v>0</v>
      </c>
      <c r="X49" s="39">
        <f>X$27*LCI!$R$23</f>
        <v>0</v>
      </c>
      <c r="Y49" s="39">
        <f>Y$27*LCI!$Y$23</f>
        <v>0</v>
      </c>
      <c r="Z49" s="39">
        <f>Z$27*LCI!$AF$23</f>
        <v>0</v>
      </c>
      <c r="AA49" s="39">
        <f>AA$27*LCI!$AM$23</f>
        <v>0</v>
      </c>
      <c r="AB49" s="39">
        <f>AB$27*LCI!$D$23</f>
        <v>0</v>
      </c>
      <c r="AC49" s="39">
        <f>AC$27*LCI!$K$23</f>
        <v>0</v>
      </c>
      <c r="AD49" s="39">
        <f>AD$27*LCI!$R$23</f>
        <v>0</v>
      </c>
      <c r="AE49" s="39">
        <f>AE$27*LCI!$Y$23</f>
        <v>0</v>
      </c>
      <c r="AF49" s="39">
        <f>AF$27*LCI!$AF$23</f>
        <v>0</v>
      </c>
      <c r="AG49" s="39">
        <f>AG$27*LCI!$AM$23</f>
        <v>0</v>
      </c>
      <c r="AH49" s="39">
        <f>AH$27*LCI!$D$23</f>
        <v>0</v>
      </c>
      <c r="AI49" s="39">
        <f>AI$27*LCI!$K$23</f>
        <v>0</v>
      </c>
      <c r="AJ49" s="39">
        <f>AJ$27*LCI!$R$23</f>
        <v>0</v>
      </c>
      <c r="AK49" s="39">
        <f>AK$27*LCI!$Y$23</f>
        <v>0</v>
      </c>
      <c r="AL49" s="39">
        <f>AL$27*LCI!$AF$23</f>
        <v>0</v>
      </c>
      <c r="AM49" s="39">
        <f>AM$27*LCI!$AM$23</f>
        <v>0</v>
      </c>
      <c r="AN49" s="39">
        <f>AN$27*LCI!$D$23</f>
        <v>0</v>
      </c>
      <c r="AO49" s="39">
        <f>AO$27*LCI!$K$23</f>
        <v>0</v>
      </c>
      <c r="AP49" s="39">
        <f>AP$27*LCI!$R$23</f>
        <v>0</v>
      </c>
      <c r="AQ49" s="39">
        <f>AQ$27*LCI!$Y$23</f>
        <v>0</v>
      </c>
      <c r="AR49" s="39">
        <f>AR$27*LCI!$AF$23</f>
        <v>0</v>
      </c>
      <c r="AS49" s="39">
        <f>AS$27*LCI!$AM$23</f>
        <v>0</v>
      </c>
      <c r="AT49" s="39">
        <f>AT$27*LCI!$D$23</f>
        <v>0</v>
      </c>
      <c r="AU49" s="39">
        <f>AU$27*LCI!$K$23</f>
        <v>0</v>
      </c>
      <c r="AV49" s="39">
        <f>AV$27*LCI!$R$23</f>
        <v>0</v>
      </c>
      <c r="AW49" s="39">
        <f>AW$27*LCI!$Y$23</f>
        <v>0</v>
      </c>
      <c r="AX49" s="39">
        <f>AX$27*LCI!$AF$23</f>
        <v>0</v>
      </c>
      <c r="AY49" s="39">
        <f>AY$27*LCI!$AM$23</f>
        <v>0</v>
      </c>
      <c r="AZ49" s="39">
        <f>AZ$27*LCI!$D$23</f>
        <v>0</v>
      </c>
      <c r="BA49" s="39">
        <f>BA$27*LCI!$K$23</f>
        <v>0</v>
      </c>
      <c r="BB49" s="39">
        <f>BB$27*LCI!$R$23</f>
        <v>0</v>
      </c>
      <c r="BC49" s="39">
        <f>BC$27*LCI!$Y$23</f>
        <v>0</v>
      </c>
      <c r="BD49" s="39">
        <f>BD$27*LCI!$AF$23</f>
        <v>0</v>
      </c>
      <c r="BE49" s="39">
        <f>BE$27*LCI!$AM$23</f>
        <v>0</v>
      </c>
      <c r="BF49" s="39">
        <f>BF$27*LCI!$D$23</f>
        <v>0</v>
      </c>
      <c r="BG49" s="39">
        <f>BG$27*LCI!$K$23</f>
        <v>0</v>
      </c>
      <c r="BH49" s="39">
        <f>BH$27*LCI!$R$23</f>
        <v>0</v>
      </c>
      <c r="BI49" s="39">
        <f>BI$27*LCI!$Y$23</f>
        <v>0</v>
      </c>
      <c r="BJ49" s="39">
        <f>BJ$27*LCI!$AF$23</f>
        <v>0</v>
      </c>
      <c r="BK49" s="39">
        <f>BK$27*LCI!$AM$23</f>
        <v>0</v>
      </c>
      <c r="BL49" s="39">
        <f>BL$27*LCI!$D$23</f>
        <v>0</v>
      </c>
      <c r="BM49" s="39">
        <f>BM$27*LCI!$K$23</f>
        <v>0</v>
      </c>
      <c r="BN49" s="39">
        <f>BN$27*LCI!$R$23</f>
        <v>0</v>
      </c>
      <c r="BO49" s="39">
        <f>BO$27*LCI!$Y$23</f>
        <v>0</v>
      </c>
      <c r="BP49" s="39">
        <f>BP$27*LCI!$AF$23</f>
        <v>0</v>
      </c>
      <c r="BQ49" s="39">
        <f>BQ$27*LCI!$AM$23</f>
        <v>0</v>
      </c>
      <c r="BR49" s="39">
        <f>BR$27*LCI!$D$23</f>
        <v>0</v>
      </c>
      <c r="BS49" s="39">
        <f>BS$27*LCI!$K$23</f>
        <v>0</v>
      </c>
      <c r="BT49" s="39">
        <f>BT$27*LCI!$R$23</f>
        <v>0</v>
      </c>
      <c r="BU49" s="39">
        <f>BU$27*LCI!$Y$23</f>
        <v>0</v>
      </c>
      <c r="BV49" s="39">
        <f>BV$27*LCI!$AF$23</f>
        <v>0</v>
      </c>
      <c r="BW49" s="39">
        <f>BW$27*LCI!$AM$23</f>
        <v>0</v>
      </c>
      <c r="BX49" s="39">
        <f>BX$27*LCI!$D$23</f>
        <v>0</v>
      </c>
      <c r="BY49" s="39">
        <f>BY$27*LCI!$K$23</f>
        <v>0</v>
      </c>
      <c r="BZ49" s="39">
        <f>BZ$27*LCI!$R$23</f>
        <v>0</v>
      </c>
      <c r="CA49" s="39">
        <f>CA$27*LCI!$Y$23</f>
        <v>0</v>
      </c>
      <c r="CB49" s="39">
        <f>CB$27*LCI!$AF$23</f>
        <v>0</v>
      </c>
      <c r="CC49" s="39">
        <f>CC$27*LCI!$AM$23</f>
        <v>0</v>
      </c>
      <c r="CD49" s="39">
        <f>CD$27*LCI!$D$23</f>
        <v>0</v>
      </c>
      <c r="CE49" s="39">
        <f>CE$27*LCI!$K$23</f>
        <v>0</v>
      </c>
      <c r="CF49" s="39">
        <f>CF$27*LCI!$R$23</f>
        <v>0</v>
      </c>
      <c r="CG49" s="39">
        <f>CG$27*LCI!$Y$23</f>
        <v>0</v>
      </c>
      <c r="CH49" s="39">
        <f>CH$27*LCI!$AF$23</f>
        <v>0</v>
      </c>
      <c r="CI49" s="39">
        <f>CI$27*LCI!$AM$23</f>
        <v>0</v>
      </c>
      <c r="CJ49" s="39">
        <f>CJ$27*LCI!$D$23</f>
        <v>0</v>
      </c>
      <c r="CK49" s="39">
        <f>CK$27*LCI!$K$23</f>
        <v>0</v>
      </c>
      <c r="CL49" s="39">
        <f>CL$27*LCI!$R$23</f>
        <v>0</v>
      </c>
      <c r="CM49" s="39">
        <f>CM$27*LCI!$Y$23</f>
        <v>0</v>
      </c>
      <c r="CN49" s="39">
        <f>CN$27*LCI!$AF$23</f>
        <v>0</v>
      </c>
      <c r="CO49" s="39">
        <f>CO$27*LCI!$AM$23</f>
        <v>0</v>
      </c>
      <c r="CP49" s="39">
        <f>CP$27*LCI!$D$23</f>
        <v>0</v>
      </c>
      <c r="CQ49" s="39">
        <f>CQ$27*LCI!$K$23</f>
        <v>0</v>
      </c>
      <c r="CR49" s="39">
        <f>CR$27*LCI!$R$23</f>
        <v>0</v>
      </c>
      <c r="CS49" s="39">
        <f>CS$27*LCI!$Y$23</f>
        <v>0</v>
      </c>
      <c r="CT49" s="39">
        <f>CT$27*LCI!$AF$23</f>
        <v>0</v>
      </c>
      <c r="CU49" s="39">
        <f>CU$27*LCI!$AM$23</f>
        <v>0</v>
      </c>
    </row>
    <row r="50" spans="1:99" ht="12.75" customHeight="1" x14ac:dyDescent="0.2">
      <c r="A50" s="29">
        <v>44</v>
      </c>
      <c r="C50" s="30" t="s">
        <v>77</v>
      </c>
      <c r="D50" s="41">
        <f>IF(D$28&gt;0,D$28*(SUMPRODUCT(E$29:H$29,E51:H51)),0)</f>
        <v>2.5185857790092196E-2</v>
      </c>
      <c r="E50" s="42">
        <f>IF(E28&gt;0,E$28*I51,0)</f>
        <v>0</v>
      </c>
      <c r="F50" s="42">
        <f>IF(F28&gt;0,F$28*I51,0)</f>
        <v>2.9512934323840008E-3</v>
      </c>
      <c r="G50" s="42">
        <f>IF(G28&gt;0,G$28*I51,0)</f>
        <v>0</v>
      </c>
      <c r="H50" s="42">
        <f>IF(H28&gt;0,H$28*I51,0)</f>
        <v>8.1562955139118931E-3</v>
      </c>
      <c r="I50" s="43">
        <v>0</v>
      </c>
      <c r="J50" s="41">
        <f>IF(J28&gt;0,J28*(SUMPRODUCT(K$29:N$29,K51:N51)),0)</f>
        <v>3.3327532862805959E-2</v>
      </c>
      <c r="K50" s="42">
        <f>IF(K28&gt;0,K$28*O51,0)</f>
        <v>0</v>
      </c>
      <c r="L50" s="42">
        <f>IF(L28&gt;0,L$28*O51,0)</f>
        <v>3.3630216575913328E-3</v>
      </c>
      <c r="M50" s="42">
        <f>IF(M28&gt;0,M$28*O51,0)</f>
        <v>0</v>
      </c>
      <c r="N50" s="42">
        <f>IF(N28&gt;0,N$28*O51,0)</f>
        <v>9.6098637096397855E-4</v>
      </c>
      <c r="O50" s="43">
        <v>0</v>
      </c>
      <c r="P50" s="41">
        <f>IF(P28&gt;0,P28*(SUMPRODUCT(Q$29:T$29,Q51:T51)),0)</f>
        <v>3.4280214239224262E-2</v>
      </c>
      <c r="Q50" s="42">
        <f>IF(Q28&gt;0,Q$28*U51,0)</f>
        <v>0</v>
      </c>
      <c r="R50" s="42">
        <f>IF(R28&gt;0,R$28*U51,0)</f>
        <v>3.912804657731089E-3</v>
      </c>
      <c r="S50" s="42">
        <f>IF(S28&gt;0,S$28*U51,0)</f>
        <v>0</v>
      </c>
      <c r="T50" s="42">
        <f>IF(T28&gt;0,T$28*U51,0)</f>
        <v>0</v>
      </c>
      <c r="U50" s="43">
        <v>0</v>
      </c>
      <c r="V50" s="41">
        <f>IF(V28&gt;0,V28*(SUMPRODUCT(W$29:Z$29,W51:Z51)),0)</f>
        <v>3.3661738523387212E-2</v>
      </c>
      <c r="W50" s="42">
        <f>IF(W28&gt;0,W$28*AA51,0)</f>
        <v>0</v>
      </c>
      <c r="X50" s="42">
        <f>IF(X28&gt;0,X$28*AA51,0)</f>
        <v>1.0778038062175723E-3</v>
      </c>
      <c r="Y50" s="42">
        <f>IF(Y28&gt;0,Y$28*AA51,0)</f>
        <v>0</v>
      </c>
      <c r="Z50" s="42">
        <f>IF(Z28&gt;0,Z$28*AA51,0)</f>
        <v>0</v>
      </c>
      <c r="AA50" s="43">
        <v>0</v>
      </c>
      <c r="AB50" s="41">
        <f>IF(AB28&gt;0,AB28*(SUMPRODUCT(AC$29:AF$29,AC51:AF51)),0)</f>
        <v>1.6713762680740117E-2</v>
      </c>
      <c r="AC50" s="42">
        <f>IF(AC28&gt;0,AC$28*AG51,0)</f>
        <v>0</v>
      </c>
      <c r="AD50" s="42">
        <f>IF(AD28&gt;0,AD$28*AG51,0)</f>
        <v>0</v>
      </c>
      <c r="AE50" s="42">
        <f>IF(AE28&gt;0,AE$28*AG51,0)</f>
        <v>0</v>
      </c>
      <c r="AF50" s="42">
        <f>IF(AF28&gt;0,AF$28*AG51,0)</f>
        <v>1.0720252717137691E-2</v>
      </c>
      <c r="AG50" s="43">
        <v>0</v>
      </c>
      <c r="AH50" s="41">
        <f>IF(AH28&gt;0,AH28*(SUMPRODUCT(AI$29:AL$29,AI51:AL51)),0)</f>
        <v>1.3009445696108077E-2</v>
      </c>
      <c r="AI50" s="42">
        <f>IF(AI28&gt;0,AI$28*AM51,0)</f>
        <v>0</v>
      </c>
      <c r="AJ50" s="42">
        <f>IF(AJ28&gt;0,AJ$28*AM51,0)</f>
        <v>1.4668616483419783E-5</v>
      </c>
      <c r="AK50" s="42">
        <f>IF(AK28&gt;0,AK$28*AM51,0)</f>
        <v>0</v>
      </c>
      <c r="AL50" s="42">
        <f>IF(AL28&gt;0,AL$28*AM51,0)</f>
        <v>1.7361831062857279E-3</v>
      </c>
      <c r="AM50" s="43">
        <v>0</v>
      </c>
      <c r="AN50" s="41">
        <f>IF(AN28&gt;0,AN28*(SUMPRODUCT(AO$29:AR$29,AO51:AR51)),0)</f>
        <v>9.8137084362456811E-3</v>
      </c>
      <c r="AO50" s="42">
        <f>IF(AO28&gt;0,AO$28*AS51,0)</f>
        <v>0</v>
      </c>
      <c r="AP50" s="42">
        <f>IF(AP28&gt;0,AP$28*AS51,0)</f>
        <v>0</v>
      </c>
      <c r="AQ50" s="42">
        <f>IF(AQ28&gt;0,AQ$28*AS51,0)</f>
        <v>0</v>
      </c>
      <c r="AR50" s="42">
        <f>IF(AR28&gt;0,AR$28*AS51,0)</f>
        <v>5.7278572899315711E-5</v>
      </c>
      <c r="AS50" s="43">
        <v>0</v>
      </c>
      <c r="AT50" s="41">
        <f>IF(AT28&gt;0,AT28*(SUMPRODUCT(AU$29:AX$29,AU51:AX51)),0)</f>
        <v>5.9500688681305529E-3</v>
      </c>
      <c r="AU50" s="42">
        <f>IF(AU28&gt;0,AU$28*AY51,0)</f>
        <v>0</v>
      </c>
      <c r="AV50" s="42">
        <f>IF(AV28&gt;0,AV$28*AY51,0)</f>
        <v>0</v>
      </c>
      <c r="AW50" s="42">
        <f>IF(AW28&gt;0,AW$28*AY51,0)</f>
        <v>0</v>
      </c>
      <c r="AX50" s="42">
        <f>IF(AX28&gt;0,AX$28*AY51,0)</f>
        <v>0</v>
      </c>
      <c r="AY50" s="43">
        <v>0</v>
      </c>
      <c r="AZ50" s="41">
        <f>IF(AZ28&gt;0,AZ28*(SUMPRODUCT(BA$29:BD$29,BA51:BD51)),0)</f>
        <v>1.6751140562218308E-2</v>
      </c>
      <c r="BA50" s="42">
        <f>IF(BA28&gt;0,BA$28*BE51,0)</f>
        <v>0</v>
      </c>
      <c r="BB50" s="42">
        <f>IF(BB28&gt;0,BB$28*BE51,0)</f>
        <v>0</v>
      </c>
      <c r="BC50" s="42">
        <f>IF(BC28&gt;0,BC$28*BE51,0)</f>
        <v>0</v>
      </c>
      <c r="BD50" s="42">
        <f>IF(BD28&gt;0,BD$28*BE51,0)</f>
        <v>1.0720252717137691E-2</v>
      </c>
      <c r="BE50" s="43">
        <v>0</v>
      </c>
      <c r="BF50" s="41">
        <f>IF(BF28&gt;0,BF28*(SUMPRODUCT(BG$29:BJ$29,BG51:BJ51)),0)</f>
        <v>1.4040609340465251E-2</v>
      </c>
      <c r="BG50" s="42">
        <f>IF(BG28&gt;0,BG$28*BK51,0)</f>
        <v>0</v>
      </c>
      <c r="BH50" s="42">
        <f>IF(BH28&gt;0,BH$28*BK51,0)</f>
        <v>1.3571840846336297E-5</v>
      </c>
      <c r="BI50" s="42">
        <f>IF(BI28&gt;0,BI$28*BK51,0)</f>
        <v>0</v>
      </c>
      <c r="BJ50" s="42">
        <f>IF(BJ28&gt;0,BJ$28*BK51,0)</f>
        <v>1.6063683187328272E-3</v>
      </c>
      <c r="BK50" s="43">
        <v>0</v>
      </c>
      <c r="BL50" s="41">
        <f>IF(BL28&gt;0,BL28*(SUMPRODUCT(BM$29:BP$29,BM51:BP51)),0)</f>
        <v>1.0291067543585079E-2</v>
      </c>
      <c r="BM50" s="42">
        <f>IF(BM28&gt;0,BM$28*BQ51,0)</f>
        <v>0</v>
      </c>
      <c r="BN50" s="42">
        <f>IF(BN28&gt;0,BN$28*BQ51,0)</f>
        <v>0</v>
      </c>
      <c r="BO50" s="42">
        <f>IF(BO28&gt;0,BO$28*BQ51,0)</f>
        <v>0</v>
      </c>
      <c r="BP50" s="42">
        <f>IF(BP28&gt;0,BP$28*BQ51,0)</f>
        <v>1.9789753740821558E-5</v>
      </c>
      <c r="BQ50" s="43">
        <v>0</v>
      </c>
      <c r="BR50" s="41">
        <f>IF(BR28&gt;0,BR28*(SUMPRODUCT(BS$29:BV$29,BS51:BV51)),0)</f>
        <v>5.6418991260511302E-3</v>
      </c>
      <c r="BS50" s="42">
        <f>IF(BS28&gt;0,BS$28*BW51,0)</f>
        <v>0</v>
      </c>
      <c r="BT50" s="42">
        <f>IF(BT28&gt;0,BT$28*BW51,0)</f>
        <v>0</v>
      </c>
      <c r="BU50" s="42">
        <f>IF(BU28&gt;0,BU$28*BW51,0)</f>
        <v>0</v>
      </c>
      <c r="BV50" s="42">
        <f>IF(BV28&gt;0,BV$28*BW51,0)</f>
        <v>0</v>
      </c>
      <c r="BW50" s="43">
        <v>0</v>
      </c>
      <c r="BX50" s="41">
        <f>IF(BX28&gt;0,BX28*(SUMPRODUCT(BY$29:CB$29,BY51:CB51)),0)</f>
        <v>1.6740261658839607E-2</v>
      </c>
      <c r="BY50" s="42">
        <f>IF(BY28&gt;0,BY$28*CC51,0)</f>
        <v>0</v>
      </c>
      <c r="BZ50" s="42">
        <f>IF(BZ28&gt;0,BZ$28*CC51,0)</f>
        <v>0</v>
      </c>
      <c r="CA50" s="42">
        <f>IF(CA28&gt;0,CA$28*CC51,0)</f>
        <v>0</v>
      </c>
      <c r="CB50" s="42">
        <f>IF(CB28&gt;0,CB$28*CC51,0)</f>
        <v>1.0720252717137691E-2</v>
      </c>
      <c r="CC50" s="43">
        <v>0</v>
      </c>
      <c r="CD50" s="41">
        <f>IF(CD28&gt;0,CD28*(SUMPRODUCT(CE$29:CH$29,CE51:CH51)),0)</f>
        <v>1.4018735797937006E-2</v>
      </c>
      <c r="CE50" s="42">
        <f>IF(CE28&gt;0,CE$28*CI51,0)</f>
        <v>0</v>
      </c>
      <c r="CF50" s="42">
        <f>IF(CF28&gt;0,CF$28*CI51,0)</f>
        <v>1.3571840846336297E-5</v>
      </c>
      <c r="CG50" s="42">
        <f>IF(CG28&gt;0,CG$28*CI51,0)</f>
        <v>0</v>
      </c>
      <c r="CH50" s="42">
        <f>IF(CH28&gt;0,CH$28*CI51,0)</f>
        <v>1.6063683187328272E-3</v>
      </c>
      <c r="CI50" s="43">
        <v>0</v>
      </c>
      <c r="CJ50" s="41">
        <f>IF(CJ28&gt;0,CJ28*(SUMPRODUCT(CK$29:CN$29,CK51:CN51)),0)</f>
        <v>1.0292595999088791E-2</v>
      </c>
      <c r="CK50" s="42">
        <f>IF(CK28&gt;0,CK$28*CO51,0)</f>
        <v>0</v>
      </c>
      <c r="CL50" s="42">
        <f>IF(CL28&gt;0,CL$28*CO51,0)</f>
        <v>0</v>
      </c>
      <c r="CM50" s="42">
        <f>IF(CM28&gt;0,CM$28*CO51,0)</f>
        <v>0</v>
      </c>
      <c r="CN50" s="42">
        <f>IF(CN28&gt;0,CN$28*CO51,0)</f>
        <v>1.9789753740821558E-5</v>
      </c>
      <c r="CO50" s="43">
        <v>0</v>
      </c>
      <c r="CP50" s="41">
        <f>IF(CP28&gt;0,CP28*(SUMPRODUCT(CQ$29:CT$29,CQ51:CT51)),0)</f>
        <v>6.2464822776694033E-3</v>
      </c>
      <c r="CQ50" s="42">
        <f>IF(CQ28&gt;0,CQ$28*CU51,0)</f>
        <v>0</v>
      </c>
      <c r="CR50" s="42">
        <f>IF(CR28&gt;0,CR$28*CU51,0)</f>
        <v>0</v>
      </c>
      <c r="CS50" s="42">
        <f>IF(CS28&gt;0,CS$28*CU51,0)</f>
        <v>0</v>
      </c>
      <c r="CT50" s="42">
        <f>IF(CT28&gt;0,CT$28*CU51,0)</f>
        <v>0</v>
      </c>
      <c r="CU50" s="43">
        <v>0</v>
      </c>
    </row>
    <row r="51" spans="1:99" ht="12.75" customHeight="1" x14ac:dyDescent="0.2">
      <c r="A51" s="29">
        <v>45</v>
      </c>
      <c r="C51" s="30" t="s">
        <v>80</v>
      </c>
      <c r="D51" s="44">
        <f t="shared" ref="D51:AI51" si="3">SUM(D30:D50)</f>
        <v>3.6448107803796558E-2</v>
      </c>
      <c r="E51" s="44">
        <f t="shared" si="3"/>
        <v>9.7255666336228036E-2</v>
      </c>
      <c r="F51" s="44">
        <f t="shared" si="3"/>
        <v>0.30012691592391583</v>
      </c>
      <c r="G51" s="44">
        <f t="shared" si="3"/>
        <v>2.6637677306752872E-2</v>
      </c>
      <c r="H51" s="44">
        <f t="shared" si="3"/>
        <v>0.22941443125083893</v>
      </c>
      <c r="I51" s="44">
        <f t="shared" si="3"/>
        <v>5.1243892018650199E-2</v>
      </c>
      <c r="J51" s="44">
        <f t="shared" si="3"/>
        <v>4.5416319913832229E-2</v>
      </c>
      <c r="K51" s="44">
        <f t="shared" si="3"/>
        <v>0.11317538917166645</v>
      </c>
      <c r="L51" s="44">
        <f t="shared" si="3"/>
        <v>0.23743338927354471</v>
      </c>
      <c r="M51" s="44">
        <f t="shared" si="3"/>
        <v>6.4283447265465421E-2</v>
      </c>
      <c r="N51" s="44">
        <f t="shared" si="3"/>
        <v>0.25208113394186571</v>
      </c>
      <c r="O51" s="44">
        <f t="shared" si="3"/>
        <v>3.4812321333747918E-2</v>
      </c>
      <c r="P51" s="44">
        <f t="shared" si="3"/>
        <v>4.8112129810796149E-2</v>
      </c>
      <c r="Q51" s="44">
        <f t="shared" si="3"/>
        <v>0.12810520234286077</v>
      </c>
      <c r="R51" s="44">
        <f t="shared" si="3"/>
        <v>0.15586736997407438</v>
      </c>
      <c r="S51" s="44">
        <f t="shared" si="3"/>
        <v>9.5626780214434076E-2</v>
      </c>
      <c r="T51" s="44">
        <f t="shared" si="3"/>
        <v>0.23168029389031614</v>
      </c>
      <c r="U51" s="44">
        <f t="shared" si="3"/>
        <v>2.3434780373282376E-2</v>
      </c>
      <c r="V51" s="44">
        <f t="shared" si="3"/>
        <v>5.0892596951472538E-2</v>
      </c>
      <c r="W51" s="44">
        <f t="shared" si="3"/>
        <v>0.10697884966458623</v>
      </c>
      <c r="X51" s="44">
        <f t="shared" si="3"/>
        <v>0.10796236011157279</v>
      </c>
      <c r="Y51" s="44">
        <f t="shared" si="3"/>
        <v>0.10140429165412593</v>
      </c>
      <c r="Z51" s="44">
        <f t="shared" si="3"/>
        <v>0.17536879560400967</v>
      </c>
      <c r="AA51" s="44">
        <f t="shared" si="3"/>
        <v>8.7086707560802383E-3</v>
      </c>
      <c r="AB51" s="44">
        <f t="shared" si="3"/>
        <v>2.7011910384477623E-2</v>
      </c>
      <c r="AC51" s="44">
        <f t="shared" si="3"/>
        <v>7.5398258453422476E-2</v>
      </c>
      <c r="AD51" s="44">
        <f t="shared" si="3"/>
        <v>0.22345794122050516</v>
      </c>
      <c r="AE51" s="44">
        <f t="shared" si="3"/>
        <v>1.8924054579101686E-2</v>
      </c>
      <c r="AF51" s="44">
        <f t="shared" si="3"/>
        <v>0.18654017161795008</v>
      </c>
      <c r="AG51" s="44">
        <f t="shared" si="3"/>
        <v>5.1243892018650199E-2</v>
      </c>
      <c r="AH51" s="44">
        <f t="shared" si="3"/>
        <v>2.2699898138881326E-2</v>
      </c>
      <c r="AI51" s="44">
        <f t="shared" si="3"/>
        <v>7.8422091836128818E-2</v>
      </c>
      <c r="AJ51" s="44">
        <f t="shared" ref="AJ51:BO51" si="4">SUM(AJ30:AJ50)</f>
        <v>0.10416381483351822</v>
      </c>
      <c r="AK51" s="44">
        <f t="shared" si="4"/>
        <v>4.1879564919318234E-2</v>
      </c>
      <c r="AL51" s="44">
        <f t="shared" si="4"/>
        <v>0.17886838089294915</v>
      </c>
      <c r="AM51" s="44">
        <f t="shared" si="4"/>
        <v>2.3403284940037367E-2</v>
      </c>
      <c r="AN51" s="44">
        <f t="shared" si="4"/>
        <v>1.8658886192939643E-2</v>
      </c>
      <c r="AO51" s="44">
        <f t="shared" si="4"/>
        <v>5.8926925408029601E-2</v>
      </c>
      <c r="AP51" s="44">
        <f t="shared" si="4"/>
        <v>6.4932201250560748E-2</v>
      </c>
      <c r="AQ51" s="44">
        <f t="shared" si="4"/>
        <v>4.6325179904145058E-2</v>
      </c>
      <c r="AR51" s="44">
        <f t="shared" si="4"/>
        <v>0.15823373785057906</v>
      </c>
      <c r="AS51" s="44">
        <f t="shared" si="4"/>
        <v>4.960233017498001E-3</v>
      </c>
      <c r="AT51" s="44">
        <f t="shared" si="4"/>
        <v>1.2169786438777412E-2</v>
      </c>
      <c r="AU51" s="44">
        <f t="shared" si="4"/>
        <v>4.3034046906701429E-2</v>
      </c>
      <c r="AV51" s="44">
        <f t="shared" si="4"/>
        <v>3.5920133266993566E-2</v>
      </c>
      <c r="AW51" s="44">
        <f t="shared" si="4"/>
        <v>3.8743330002122031E-2</v>
      </c>
      <c r="AX51" s="44">
        <f t="shared" si="4"/>
        <v>0.1145767643645017</v>
      </c>
      <c r="AY51" s="44">
        <f t="shared" si="4"/>
        <v>2.0327898582301156E-3</v>
      </c>
      <c r="AZ51" s="44">
        <f t="shared" si="4"/>
        <v>2.6932816756354311E-2</v>
      </c>
      <c r="BA51" s="44">
        <f t="shared" si="4"/>
        <v>7.5398258453422476E-2</v>
      </c>
      <c r="BB51" s="44">
        <f t="shared" si="4"/>
        <v>0.22345794122050516</v>
      </c>
      <c r="BC51" s="44">
        <f t="shared" si="4"/>
        <v>1.8924054579101686E-2</v>
      </c>
      <c r="BD51" s="44">
        <f t="shared" si="4"/>
        <v>0.18654017161795008</v>
      </c>
      <c r="BE51" s="44">
        <f t="shared" si="4"/>
        <v>5.1243892018650199E-2</v>
      </c>
      <c r="BF51" s="44">
        <f t="shared" si="4"/>
        <v>2.3421880109283189E-2</v>
      </c>
      <c r="BG51" s="44">
        <f t="shared" si="4"/>
        <v>7.8422091836128818E-2</v>
      </c>
      <c r="BH51" s="44">
        <f t="shared" si="4"/>
        <v>0.10416271805788115</v>
      </c>
      <c r="BI51" s="44">
        <f t="shared" si="4"/>
        <v>4.1879564919318234E-2</v>
      </c>
      <c r="BJ51" s="44">
        <f t="shared" si="4"/>
        <v>0.17873856610539623</v>
      </c>
      <c r="BK51" s="44">
        <f t="shared" si="4"/>
        <v>2.1653416247310344E-2</v>
      </c>
      <c r="BL51" s="44">
        <f t="shared" si="4"/>
        <v>1.8873970931865935E-2</v>
      </c>
      <c r="BM51" s="44">
        <f t="shared" si="4"/>
        <v>5.8926925408029601E-2</v>
      </c>
      <c r="BN51" s="44">
        <f t="shared" si="4"/>
        <v>6.4932201250560748E-2</v>
      </c>
      <c r="BO51" s="44">
        <f t="shared" si="4"/>
        <v>4.6325179904145058E-2</v>
      </c>
      <c r="BP51" s="44">
        <f t="shared" ref="BP51:CU51" si="5">SUM(BP30:BP50)</f>
        <v>0.15819624903142057</v>
      </c>
      <c r="BQ51" s="44">
        <f t="shared" si="5"/>
        <v>1.7137610967704535E-3</v>
      </c>
      <c r="BR51" s="44">
        <f t="shared" si="5"/>
        <v>1.1509522760816335E-2</v>
      </c>
      <c r="BS51" s="44">
        <f t="shared" si="5"/>
        <v>4.3034046906701429E-2</v>
      </c>
      <c r="BT51" s="44">
        <f t="shared" si="5"/>
        <v>3.5920133266993566E-2</v>
      </c>
      <c r="BU51" s="44">
        <f t="shared" si="5"/>
        <v>3.8743330002122031E-2</v>
      </c>
      <c r="BV51" s="44">
        <f t="shared" si="5"/>
        <v>0.1145767643645017</v>
      </c>
      <c r="BW51" s="44">
        <f t="shared" si="5"/>
        <v>7.3720498235035545E-4</v>
      </c>
      <c r="BX51" s="44">
        <f t="shared" si="5"/>
        <v>2.7439142793082585E-2</v>
      </c>
      <c r="BY51" s="44">
        <f t="shared" si="5"/>
        <v>7.5398258453422476E-2</v>
      </c>
      <c r="BZ51" s="44">
        <f t="shared" si="5"/>
        <v>0.22345794122050516</v>
      </c>
      <c r="CA51" s="44">
        <f t="shared" si="5"/>
        <v>1.8924054579101686E-2</v>
      </c>
      <c r="CB51" s="44">
        <f t="shared" si="5"/>
        <v>0.18654017161795008</v>
      </c>
      <c r="CC51" s="44">
        <f t="shared" si="5"/>
        <v>5.1243892018650199E-2</v>
      </c>
      <c r="CD51" s="44">
        <f t="shared" si="5"/>
        <v>2.3818198302320858E-2</v>
      </c>
      <c r="CE51" s="44">
        <f t="shared" si="5"/>
        <v>7.8422091836128818E-2</v>
      </c>
      <c r="CF51" s="44">
        <f t="shared" si="5"/>
        <v>0.10416271805788115</v>
      </c>
      <c r="CG51" s="44">
        <f t="shared" si="5"/>
        <v>4.1879564919318234E-2</v>
      </c>
      <c r="CH51" s="44">
        <f t="shared" si="5"/>
        <v>0.17873856610539623</v>
      </c>
      <c r="CI51" s="44">
        <f t="shared" si="5"/>
        <v>2.1653416247310344E-2</v>
      </c>
      <c r="CJ51" s="44">
        <f t="shared" si="5"/>
        <v>1.912123373568644E-2</v>
      </c>
      <c r="CK51" s="44">
        <f t="shared" si="5"/>
        <v>5.8926925408029601E-2</v>
      </c>
      <c r="CL51" s="44">
        <f t="shared" si="5"/>
        <v>6.4932201250560748E-2</v>
      </c>
      <c r="CM51" s="44">
        <f t="shared" si="5"/>
        <v>4.6325179904145058E-2</v>
      </c>
      <c r="CN51" s="44">
        <f t="shared" si="5"/>
        <v>0.15819624903142057</v>
      </c>
      <c r="CO51" s="44">
        <f t="shared" si="5"/>
        <v>1.7137610967704535E-3</v>
      </c>
      <c r="CP51" s="44">
        <f t="shared" si="5"/>
        <v>1.276713989406191E-2</v>
      </c>
      <c r="CQ51" s="44">
        <f t="shared" si="5"/>
        <v>4.3034046906701429E-2</v>
      </c>
      <c r="CR51" s="44">
        <f t="shared" si="5"/>
        <v>3.5920133266993566E-2</v>
      </c>
      <c r="CS51" s="44">
        <f t="shared" si="5"/>
        <v>3.8743330002122031E-2</v>
      </c>
      <c r="CT51" s="44">
        <f t="shared" si="5"/>
        <v>0.1145767643645017</v>
      </c>
      <c r="CU51" s="44">
        <f t="shared" si="5"/>
        <v>7.3720498235035545E-4</v>
      </c>
    </row>
    <row r="52" spans="1:99" ht="12.75" customHeight="1" x14ac:dyDescent="0.2">
      <c r="A52" s="29">
        <v>46</v>
      </c>
      <c r="B52" s="38" t="s">
        <v>81</v>
      </c>
      <c r="C52" s="30" t="s">
        <v>57</v>
      </c>
      <c r="D52" s="39">
        <f>D$8*LCI!$E$4</f>
        <v>2.0958529794390085E-5</v>
      </c>
      <c r="E52" s="39">
        <f>E$8*LCI!$L$4</f>
        <v>0</v>
      </c>
      <c r="F52" s="39">
        <f>F$8*LCI!$S$4</f>
        <v>0</v>
      </c>
      <c r="G52" s="39">
        <f>G$8*LCI!$Z$4</f>
        <v>0</v>
      </c>
      <c r="H52" s="39">
        <f>H$8*LCI!$AG$4</f>
        <v>0</v>
      </c>
      <c r="I52" s="39">
        <f>I$8*LCI!$AN$4</f>
        <v>0</v>
      </c>
      <c r="J52" s="39">
        <f>J$8*LCI!$E$4</f>
        <v>2.2931874776070596E-5</v>
      </c>
      <c r="K52" s="39">
        <f>K$8*LCI!$L$4</f>
        <v>0</v>
      </c>
      <c r="L52" s="39">
        <f>L$8*LCI!$S$4</f>
        <v>0</v>
      </c>
      <c r="M52" s="39">
        <f>M$8*LCI!$Z$4</f>
        <v>0</v>
      </c>
      <c r="N52" s="39">
        <f>N$8*LCI!$AG$4</f>
        <v>0</v>
      </c>
      <c r="O52" s="39">
        <f>O$8*LCI!$AN$4</f>
        <v>0</v>
      </c>
      <c r="P52" s="39">
        <f>P$8*LCI!$E$4</f>
        <v>1.3066063999712266E-5</v>
      </c>
      <c r="Q52" s="39">
        <f>Q$8*LCI!$L$4</f>
        <v>0</v>
      </c>
      <c r="R52" s="39">
        <f>R$8*LCI!$S$4</f>
        <v>0</v>
      </c>
      <c r="S52" s="39">
        <f>S$8*LCI!$Z$4</f>
        <v>0</v>
      </c>
      <c r="T52" s="39">
        <f>T$8*LCI!$AG$4</f>
        <v>0</v>
      </c>
      <c r="U52" s="39">
        <f>U$8*LCI!$AN$4</f>
        <v>0</v>
      </c>
      <c r="V52" s="39">
        <f>V$8*LCI!$E$4</f>
        <v>2.0559062421004056E-5</v>
      </c>
      <c r="W52" s="39">
        <f>W$8*LCI!$L$4</f>
        <v>0</v>
      </c>
      <c r="X52" s="39">
        <f>X$8*LCI!$S$4</f>
        <v>0</v>
      </c>
      <c r="Y52" s="39">
        <f>Y$8*LCI!$Z$4</f>
        <v>0</v>
      </c>
      <c r="Z52" s="39">
        <f>Z$8*LCI!$AG$4</f>
        <v>0</v>
      </c>
      <c r="AA52" s="39">
        <f>AA$8*LCI!$AN$4</f>
        <v>0</v>
      </c>
      <c r="AB52" s="39">
        <f>AB$8*LCI!$E$4</f>
        <v>3.863599257622214E-5</v>
      </c>
      <c r="AC52" s="39">
        <f>AC$8*LCI!$L$4</f>
        <v>0</v>
      </c>
      <c r="AD52" s="39">
        <f>AD$8*LCI!$S$4</f>
        <v>0</v>
      </c>
      <c r="AE52" s="39">
        <f>AE$8*LCI!$Z$4</f>
        <v>0</v>
      </c>
      <c r="AF52" s="39">
        <f>AF$8*LCI!$AG$4</f>
        <v>0</v>
      </c>
      <c r="AG52" s="39">
        <f>AG$8*LCI!$AN$4</f>
        <v>0</v>
      </c>
      <c r="AH52" s="39">
        <f>AH$8*LCI!$E$4</f>
        <v>4.4266335622501829E-5</v>
      </c>
      <c r="AI52" s="39">
        <f>AI$8*LCI!$L$4</f>
        <v>0</v>
      </c>
      <c r="AJ52" s="39">
        <f>AJ$8*LCI!$S$4</f>
        <v>0</v>
      </c>
      <c r="AK52" s="39">
        <f>AK$8*LCI!$Z$4</f>
        <v>0</v>
      </c>
      <c r="AL52" s="39">
        <f>AL$8*LCI!$AG$4</f>
        <v>0</v>
      </c>
      <c r="AM52" s="39">
        <f>AM$8*LCI!$AN$4</f>
        <v>0</v>
      </c>
      <c r="AN52" s="39">
        <f>AN$8*LCI!$E$4</f>
        <v>4.5335320460143311E-5</v>
      </c>
      <c r="AO52" s="39">
        <f>AO$8*LCI!$L$4</f>
        <v>0</v>
      </c>
      <c r="AP52" s="39">
        <f>AP$8*LCI!$S$4</f>
        <v>0</v>
      </c>
      <c r="AQ52" s="39">
        <f>AQ$8*LCI!$Z$4</f>
        <v>0</v>
      </c>
      <c r="AR52" s="39">
        <f>AR$8*LCI!$AG$4</f>
        <v>0</v>
      </c>
      <c r="AS52" s="39">
        <f>AS$8*LCI!$AN$4</f>
        <v>0</v>
      </c>
      <c r="AT52" s="39">
        <f>AT$8*LCI!$E$4</f>
        <v>6.0762762733527927E-5</v>
      </c>
      <c r="AU52" s="39">
        <f>AU$8*LCI!$L$4</f>
        <v>0</v>
      </c>
      <c r="AV52" s="39">
        <f>AV$8*LCI!$S$4</f>
        <v>0</v>
      </c>
      <c r="AW52" s="39">
        <f>AW$8*LCI!$Z$4</f>
        <v>0</v>
      </c>
      <c r="AX52" s="39">
        <f>AX$8*LCI!$AG$4</f>
        <v>0</v>
      </c>
      <c r="AY52" s="39">
        <f>AY$8*LCI!$AN$4</f>
        <v>0</v>
      </c>
      <c r="AZ52" s="39">
        <f>AZ$8*LCI!$E$4</f>
        <v>3.8710633606286185E-5</v>
      </c>
      <c r="BA52" s="39">
        <f>BA$8*LCI!$L$4</f>
        <v>0</v>
      </c>
      <c r="BB52" s="39">
        <f>BB$8*LCI!$S$4</f>
        <v>0</v>
      </c>
      <c r="BC52" s="39">
        <f>BC$8*LCI!$Z$4</f>
        <v>0</v>
      </c>
      <c r="BD52" s="39">
        <f>BD$8*LCI!$AG$4</f>
        <v>0</v>
      </c>
      <c r="BE52" s="39">
        <f>BE$8*LCI!$AN$4</f>
        <v>0</v>
      </c>
      <c r="BF52" s="39">
        <f>BF$8*LCI!$E$4</f>
        <v>4.4323387516345892E-5</v>
      </c>
      <c r="BG52" s="39">
        <f>BG$8*LCI!$L$4</f>
        <v>0</v>
      </c>
      <c r="BH52" s="39">
        <f>BH$8*LCI!$S$4</f>
        <v>0</v>
      </c>
      <c r="BI52" s="39">
        <f>BI$8*LCI!$Z$4</f>
        <v>0</v>
      </c>
      <c r="BJ52" s="39">
        <f>BJ$8*LCI!$AG$4</f>
        <v>0</v>
      </c>
      <c r="BK52" s="39">
        <f>BK$8*LCI!$AN$4</f>
        <v>0</v>
      </c>
      <c r="BL52" s="39">
        <f>BL$8*LCI!$E$4</f>
        <v>4.5381704767035074E-5</v>
      </c>
      <c r="BM52" s="39">
        <f>BM$8*LCI!$L$4</f>
        <v>0</v>
      </c>
      <c r="BN52" s="39">
        <f>BN$8*LCI!$S$4</f>
        <v>0</v>
      </c>
      <c r="BO52" s="39">
        <f>BO$8*LCI!$Z$4</f>
        <v>0</v>
      </c>
      <c r="BP52" s="39">
        <f>BP$8*LCI!$AG$4</f>
        <v>0</v>
      </c>
      <c r="BQ52" s="39">
        <f>BQ$8*LCI!$AN$4</f>
        <v>0</v>
      </c>
      <c r="BR52" s="39">
        <f>BR$8*LCI!$E$4</f>
        <v>5.8087226863766178E-5</v>
      </c>
      <c r="BS52" s="39">
        <f>BS$8*LCI!$L$4</f>
        <v>0</v>
      </c>
      <c r="BT52" s="39">
        <f>BT$8*LCI!$S$4</f>
        <v>0</v>
      </c>
      <c r="BU52" s="39">
        <f>BU$8*LCI!$Z$4</f>
        <v>0</v>
      </c>
      <c r="BV52" s="39">
        <f>BV$8*LCI!$AG$4</f>
        <v>0</v>
      </c>
      <c r="BW52" s="39">
        <f>BW$8*LCI!$AN$4</f>
        <v>0</v>
      </c>
      <c r="BX52" s="39">
        <f>BX$8*LCI!$E$4</f>
        <v>3.8688915163005022E-5</v>
      </c>
      <c r="BY52" s="39">
        <f>BY$8*LCI!$L$4</f>
        <v>0</v>
      </c>
      <c r="BZ52" s="39">
        <f>BZ$8*LCI!$S$4</f>
        <v>0</v>
      </c>
      <c r="CA52" s="39">
        <f>CA$8*LCI!$Z$4</f>
        <v>0</v>
      </c>
      <c r="CB52" s="39">
        <f>CB$8*LCI!$AG$4</f>
        <v>0</v>
      </c>
      <c r="CC52" s="39">
        <f>CC$8*LCI!$AN$4</f>
        <v>0</v>
      </c>
      <c r="CD52" s="39">
        <f>CD$8*LCI!$E$4</f>
        <v>4.4261638601338709E-5</v>
      </c>
      <c r="CE52" s="39">
        <f>CE$8*LCI!$L$4</f>
        <v>0</v>
      </c>
      <c r="CF52" s="39">
        <f>CF$8*LCI!$S$4</f>
        <v>0</v>
      </c>
      <c r="CG52" s="39">
        <f>CG$8*LCI!$Z$4</f>
        <v>0</v>
      </c>
      <c r="CH52" s="39">
        <f>CH$8*LCI!$AG$4</f>
        <v>0</v>
      </c>
      <c r="CI52" s="39">
        <f>CI$8*LCI!$AN$4</f>
        <v>0</v>
      </c>
      <c r="CJ52" s="39">
        <f>CJ$8*LCI!$E$4</f>
        <v>4.5387536519533239E-5</v>
      </c>
      <c r="CK52" s="39">
        <f>CK$8*LCI!$L$4</f>
        <v>0</v>
      </c>
      <c r="CL52" s="39">
        <f>CL$8*LCI!$S$4</f>
        <v>0</v>
      </c>
      <c r="CM52" s="39">
        <f>CM$8*LCI!$Z$4</f>
        <v>0</v>
      </c>
      <c r="CN52" s="39">
        <f>CN$8*LCI!$AG$4</f>
        <v>0</v>
      </c>
      <c r="CO52" s="39">
        <f>CO$8*LCI!$AN$4</f>
        <v>0</v>
      </c>
      <c r="CP52" s="39">
        <f>CP$8*LCI!$E$4</f>
        <v>6.2888121776714687E-5</v>
      </c>
      <c r="CQ52" s="39">
        <f>CQ$8*LCI!$L$4</f>
        <v>0</v>
      </c>
      <c r="CR52" s="39">
        <f>CR$8*LCI!$S$4</f>
        <v>0</v>
      </c>
      <c r="CS52" s="39">
        <f>CS$8*LCI!$Z$4</f>
        <v>0</v>
      </c>
      <c r="CT52" s="39">
        <f>CT$8*LCI!$AG$4</f>
        <v>0</v>
      </c>
      <c r="CU52" s="39">
        <f>CU$8*LCI!$AN$4</f>
        <v>0</v>
      </c>
    </row>
    <row r="53" spans="1:99" ht="12.75" customHeight="1" x14ac:dyDescent="0.2">
      <c r="A53" s="29">
        <v>47</v>
      </c>
      <c r="B53" s="28"/>
      <c r="C53" s="30" t="s">
        <v>58</v>
      </c>
      <c r="D53" s="39">
        <f>D$9*LCI!$E$5</f>
        <v>7.3642440234571659E-4</v>
      </c>
      <c r="E53" s="39">
        <f>E$9*LCI!$L$5</f>
        <v>0</v>
      </c>
      <c r="F53" s="39">
        <f>F$9*LCI!$S$5</f>
        <v>0</v>
      </c>
      <c r="G53" s="39">
        <f>G$9*LCI!$Z$5</f>
        <v>0</v>
      </c>
      <c r="H53" s="39">
        <f>H$9*LCI!$AG$5</f>
        <v>0</v>
      </c>
      <c r="I53" s="39">
        <f>I$9*LCI!$AN$5</f>
        <v>0</v>
      </c>
      <c r="J53" s="39">
        <f>J$9*LCI!$E$5</f>
        <v>7.1055736941545158E-4</v>
      </c>
      <c r="K53" s="39">
        <f>K$9*LCI!$L$5</f>
        <v>0</v>
      </c>
      <c r="L53" s="39">
        <f>L$9*LCI!$S$5</f>
        <v>0</v>
      </c>
      <c r="M53" s="39">
        <f>M$9*LCI!$Z$5</f>
        <v>0</v>
      </c>
      <c r="N53" s="39">
        <f>N$9*LCI!$AG$5</f>
        <v>0</v>
      </c>
      <c r="O53" s="39">
        <f>O$9*LCI!$AN$5</f>
        <v>0</v>
      </c>
      <c r="P53" s="39">
        <f>P$9*LCI!$E$5</f>
        <v>7.7987245595424217E-4</v>
      </c>
      <c r="Q53" s="39">
        <f>Q$9*LCI!$L$5</f>
        <v>0</v>
      </c>
      <c r="R53" s="39">
        <f>R$9*LCI!$S$5</f>
        <v>0</v>
      </c>
      <c r="S53" s="39">
        <f>S$9*LCI!$Z$5</f>
        <v>0</v>
      </c>
      <c r="T53" s="39">
        <f>T$9*LCI!$AG$5</f>
        <v>0</v>
      </c>
      <c r="U53" s="39">
        <f>U$9*LCI!$AN$5</f>
        <v>0</v>
      </c>
      <c r="V53" s="39">
        <f>V$9*LCI!$E$5</f>
        <v>8.1648783252407243E-4</v>
      </c>
      <c r="W53" s="39">
        <f>W$9*LCI!$L$5</f>
        <v>0</v>
      </c>
      <c r="X53" s="39">
        <f>X$9*LCI!$S$5</f>
        <v>0</v>
      </c>
      <c r="Y53" s="39">
        <f>Y$9*LCI!$Z$5</f>
        <v>0</v>
      </c>
      <c r="Z53" s="39">
        <f>Z$9*LCI!$AG$5</f>
        <v>0</v>
      </c>
      <c r="AA53" s="39">
        <f>AA$9*LCI!$AN$5</f>
        <v>0</v>
      </c>
      <c r="AB53" s="39">
        <f>AB$9*LCI!$E$5</f>
        <v>7.4504002775984421E-4</v>
      </c>
      <c r="AC53" s="39">
        <f>AC$9*LCI!$L$5</f>
        <v>0</v>
      </c>
      <c r="AD53" s="39">
        <f>AD$9*LCI!$S$5</f>
        <v>0</v>
      </c>
      <c r="AE53" s="39">
        <f>AE$9*LCI!$Z$5</f>
        <v>0</v>
      </c>
      <c r="AF53" s="39">
        <f>AF$9*LCI!$AG$5</f>
        <v>0</v>
      </c>
      <c r="AG53" s="39">
        <f>AG$9*LCI!$AN$5</f>
        <v>0</v>
      </c>
      <c r="AH53" s="39">
        <f>AH$9*LCI!$E$5</f>
        <v>6.8978677736113983E-4</v>
      </c>
      <c r="AI53" s="39">
        <f>AI$9*LCI!$L$5</f>
        <v>0</v>
      </c>
      <c r="AJ53" s="39">
        <f>AJ$9*LCI!$S$5</f>
        <v>0</v>
      </c>
      <c r="AK53" s="39">
        <f>AK$9*LCI!$Z$5</f>
        <v>0</v>
      </c>
      <c r="AL53" s="39">
        <f>AL$9*LCI!$AG$5</f>
        <v>0</v>
      </c>
      <c r="AM53" s="39">
        <f>AM$9*LCI!$AN$5</f>
        <v>0</v>
      </c>
      <c r="AN53" s="39">
        <f>AN$9*LCI!$E$5</f>
        <v>6.9755690336395406E-4</v>
      </c>
      <c r="AO53" s="39">
        <f>AO$9*LCI!$L$5</f>
        <v>0</v>
      </c>
      <c r="AP53" s="39">
        <f>AP$9*LCI!$S$5</f>
        <v>0</v>
      </c>
      <c r="AQ53" s="39">
        <f>AQ$9*LCI!$Z$5</f>
        <v>0</v>
      </c>
      <c r="AR53" s="39">
        <f>AR$9*LCI!$AG$5</f>
        <v>0</v>
      </c>
      <c r="AS53" s="39">
        <f>AS$9*LCI!$AN$5</f>
        <v>0</v>
      </c>
      <c r="AT53" s="39">
        <f>AT$9*LCI!$E$5</f>
        <v>6.8692872978957551E-4</v>
      </c>
      <c r="AU53" s="39">
        <f>AU$9*LCI!$L$5</f>
        <v>0</v>
      </c>
      <c r="AV53" s="39">
        <f>AV$9*LCI!$S$5</f>
        <v>0</v>
      </c>
      <c r="AW53" s="39">
        <f>AW$9*LCI!$Z$5</f>
        <v>0</v>
      </c>
      <c r="AX53" s="39">
        <f>AX$9*LCI!$AG$5</f>
        <v>0</v>
      </c>
      <c r="AY53" s="39">
        <f>AY$9*LCI!$AN$5</f>
        <v>0</v>
      </c>
      <c r="AZ53" s="39">
        <f>AZ$9*LCI!$E$5</f>
        <v>7.4553442102842258E-4</v>
      </c>
      <c r="BA53" s="39">
        <f>BA$9*LCI!$L$5</f>
        <v>0</v>
      </c>
      <c r="BB53" s="39">
        <f>BB$9*LCI!$S$5</f>
        <v>0</v>
      </c>
      <c r="BC53" s="39">
        <f>BC$9*LCI!$Z$5</f>
        <v>0</v>
      </c>
      <c r="BD53" s="39">
        <f>BD$9*LCI!$AG$5</f>
        <v>0</v>
      </c>
      <c r="BE53" s="39">
        <f>BE$9*LCI!$AN$5</f>
        <v>0</v>
      </c>
      <c r="BF53" s="39">
        <f>BF$9*LCI!$E$5</f>
        <v>6.8937162231264535E-4</v>
      </c>
      <c r="BG53" s="39">
        <f>BG$9*LCI!$L$5</f>
        <v>0</v>
      </c>
      <c r="BH53" s="39">
        <f>BH$9*LCI!$S$5</f>
        <v>0</v>
      </c>
      <c r="BI53" s="39">
        <f>BI$9*LCI!$Z$5</f>
        <v>0</v>
      </c>
      <c r="BJ53" s="39">
        <f>BJ$9*LCI!$AG$5</f>
        <v>0</v>
      </c>
      <c r="BK53" s="39">
        <f>BK$9*LCI!$AN$5</f>
        <v>0</v>
      </c>
      <c r="BL53" s="39">
        <f>BL$9*LCI!$E$5</f>
        <v>6.9397186692023692E-4</v>
      </c>
      <c r="BM53" s="39">
        <f>BM$9*LCI!$L$5</f>
        <v>0</v>
      </c>
      <c r="BN53" s="39">
        <f>BN$9*LCI!$S$5</f>
        <v>0</v>
      </c>
      <c r="BO53" s="39">
        <f>BO$9*LCI!$Z$5</f>
        <v>0</v>
      </c>
      <c r="BP53" s="39">
        <f>BP$9*LCI!$AG$5</f>
        <v>0</v>
      </c>
      <c r="BQ53" s="39">
        <f>BQ$9*LCI!$AN$5</f>
        <v>0</v>
      </c>
      <c r="BR53" s="39">
        <f>BR$9*LCI!$E$5</f>
        <v>6.5314342824027551E-4</v>
      </c>
      <c r="BS53" s="39">
        <f>BS$9*LCI!$L$5</f>
        <v>0</v>
      </c>
      <c r="BT53" s="39">
        <f>BT$9*LCI!$S$5</f>
        <v>0</v>
      </c>
      <c r="BU53" s="39">
        <f>BU$9*LCI!$Z$5</f>
        <v>0</v>
      </c>
      <c r="BV53" s="39">
        <f>BV$9*LCI!$AG$5</f>
        <v>0</v>
      </c>
      <c r="BW53" s="39">
        <f>BW$9*LCI!$AN$5</f>
        <v>0</v>
      </c>
      <c r="BX53" s="39">
        <f>BX$9*LCI!$E$5</f>
        <v>7.4573747251007036E-4</v>
      </c>
      <c r="BY53" s="39">
        <f>BY$9*LCI!$L$5</f>
        <v>0</v>
      </c>
      <c r="BZ53" s="39">
        <f>BZ$9*LCI!$S$5</f>
        <v>0</v>
      </c>
      <c r="CA53" s="39">
        <f>CA$9*LCI!$Z$5</f>
        <v>0</v>
      </c>
      <c r="CB53" s="39">
        <f>CB$9*LCI!$AG$5</f>
        <v>0</v>
      </c>
      <c r="CC53" s="39">
        <f>CC$9*LCI!$AN$5</f>
        <v>0</v>
      </c>
      <c r="CD53" s="39">
        <f>CD$9*LCI!$E$5</f>
        <v>6.8862639969560974E-4</v>
      </c>
      <c r="CE53" s="39">
        <f>CE$9*LCI!$L$5</f>
        <v>0</v>
      </c>
      <c r="CF53" s="39">
        <f>CF$9*LCI!$S$5</f>
        <v>0</v>
      </c>
      <c r="CG53" s="39">
        <f>CG$9*LCI!$Z$5</f>
        <v>0</v>
      </c>
      <c r="CH53" s="39">
        <f>CH$9*LCI!$AG$5</f>
        <v>0</v>
      </c>
      <c r="CI53" s="39">
        <f>CI$9*LCI!$AN$5</f>
        <v>0</v>
      </c>
      <c r="CJ53" s="39">
        <f>CJ$9*LCI!$E$5</f>
        <v>6.9607291503039287E-4</v>
      </c>
      <c r="CK53" s="39">
        <f>CK$9*LCI!$L$5</f>
        <v>0</v>
      </c>
      <c r="CL53" s="39">
        <f>CL$9*LCI!$S$5</f>
        <v>0</v>
      </c>
      <c r="CM53" s="39">
        <f>CM$9*LCI!$Z$5</f>
        <v>0</v>
      </c>
      <c r="CN53" s="39">
        <f>CN$9*LCI!$AG$5</f>
        <v>0</v>
      </c>
      <c r="CO53" s="39">
        <f>CO$9*LCI!$AN$5</f>
        <v>0</v>
      </c>
      <c r="CP53" s="39">
        <f>CP$9*LCI!$E$5</f>
        <v>7.0541397242639429E-4</v>
      </c>
      <c r="CQ53" s="39">
        <f>CQ$9*LCI!$L$5</f>
        <v>0</v>
      </c>
      <c r="CR53" s="39">
        <f>CR$9*LCI!$S$5</f>
        <v>0</v>
      </c>
      <c r="CS53" s="39">
        <f>CS$9*LCI!$Z$5</f>
        <v>0</v>
      </c>
      <c r="CT53" s="39">
        <f>CT$9*LCI!$AG$5</f>
        <v>0</v>
      </c>
      <c r="CU53" s="39">
        <f>CU$9*LCI!$AN$5</f>
        <v>0</v>
      </c>
    </row>
    <row r="54" spans="1:99" ht="12.75" customHeight="1" x14ac:dyDescent="0.2">
      <c r="A54" s="29">
        <v>48</v>
      </c>
      <c r="C54" s="30" t="s">
        <v>59</v>
      </c>
      <c r="D54" s="39">
        <f>D$10*LCI!$E$6</f>
        <v>7.3272847880990956E-4</v>
      </c>
      <c r="E54" s="39">
        <f>E$10*LCI!$L$6</f>
        <v>0</v>
      </c>
      <c r="F54" s="39">
        <f>F$10*LCI!$S$6</f>
        <v>0</v>
      </c>
      <c r="G54" s="39">
        <f>G$10*LCI!$Z$6</f>
        <v>0</v>
      </c>
      <c r="H54" s="39">
        <f>H$10*LCI!$AG$6</f>
        <v>0</v>
      </c>
      <c r="I54" s="39">
        <f>I$10*LCI!$AN$6</f>
        <v>0</v>
      </c>
      <c r="J54" s="39">
        <f>J$10*LCI!$E$6</f>
        <v>6.998784494627844E-4</v>
      </c>
      <c r="K54" s="39">
        <f>K$10*LCI!$L$6</f>
        <v>0</v>
      </c>
      <c r="L54" s="39">
        <f>L$10*LCI!$S$6</f>
        <v>0</v>
      </c>
      <c r="M54" s="39">
        <f>M$10*LCI!$Z$6</f>
        <v>0</v>
      </c>
      <c r="N54" s="39">
        <f>N$10*LCI!$AG$6</f>
        <v>0</v>
      </c>
      <c r="O54" s="39">
        <f>O$10*LCI!$AN$6</f>
        <v>0</v>
      </c>
      <c r="P54" s="39">
        <f>P$10*LCI!$E$6</f>
        <v>7.5276132850787792E-4</v>
      </c>
      <c r="Q54" s="39">
        <f>Q$10*LCI!$L$6</f>
        <v>0</v>
      </c>
      <c r="R54" s="39">
        <f>R$10*LCI!$S$6</f>
        <v>0</v>
      </c>
      <c r="S54" s="39">
        <f>S$10*LCI!$Z$6</f>
        <v>0</v>
      </c>
      <c r="T54" s="39">
        <f>T$10*LCI!$AG$6</f>
        <v>0</v>
      </c>
      <c r="U54" s="39">
        <f>U$10*LCI!$AN$6</f>
        <v>0</v>
      </c>
      <c r="V54" s="39">
        <f>V$10*LCI!$E$6</f>
        <v>7.7756826123526472E-4</v>
      </c>
      <c r="W54" s="39">
        <f>W$10*LCI!$L$6</f>
        <v>0</v>
      </c>
      <c r="X54" s="39">
        <f>X$10*LCI!$S$6</f>
        <v>0</v>
      </c>
      <c r="Y54" s="39">
        <f>Y$10*LCI!$Z$6</f>
        <v>0</v>
      </c>
      <c r="Z54" s="39">
        <f>Z$10*LCI!$AG$6</f>
        <v>0</v>
      </c>
      <c r="AA54" s="39">
        <f>AA$10*LCI!$AN$6</f>
        <v>0</v>
      </c>
      <c r="AB54" s="39">
        <f>AB$10*LCI!$E$6</f>
        <v>7.282319513675007E-4</v>
      </c>
      <c r="AC54" s="39">
        <f>AC$10*LCI!$L$6</f>
        <v>0</v>
      </c>
      <c r="AD54" s="39">
        <f>AD$10*LCI!$S$6</f>
        <v>0</v>
      </c>
      <c r="AE54" s="39">
        <f>AE$10*LCI!$Z$6</f>
        <v>0</v>
      </c>
      <c r="AF54" s="39">
        <f>AF$10*LCI!$AG$6</f>
        <v>0</v>
      </c>
      <c r="AG54" s="39">
        <f>AG$10*LCI!$AN$6</f>
        <v>0</v>
      </c>
      <c r="AH54" s="39">
        <f>AH$10*LCI!$E$6</f>
        <v>6.6273516509719505E-4</v>
      </c>
      <c r="AI54" s="39">
        <f>AI$10*LCI!$L$6</f>
        <v>0</v>
      </c>
      <c r="AJ54" s="39">
        <f>AJ$10*LCI!$S$6</f>
        <v>0</v>
      </c>
      <c r="AK54" s="39">
        <f>AK$10*LCI!$Z$6</f>
        <v>0</v>
      </c>
      <c r="AL54" s="39">
        <f>AL$10*LCI!$AG$6</f>
        <v>0</v>
      </c>
      <c r="AM54" s="39">
        <f>AM$10*LCI!$AN$6</f>
        <v>0</v>
      </c>
      <c r="AN54" s="39">
        <f>AN$10*LCI!$E$6</f>
        <v>6.6142915866383397E-4</v>
      </c>
      <c r="AO54" s="39">
        <f>AO$10*LCI!$L$6</f>
        <v>0</v>
      </c>
      <c r="AP54" s="39">
        <f>AP$10*LCI!$S$6</f>
        <v>0</v>
      </c>
      <c r="AQ54" s="39">
        <f>AQ$10*LCI!$Z$6</f>
        <v>0</v>
      </c>
      <c r="AR54" s="39">
        <f>AR$10*LCI!$AG$6</f>
        <v>0</v>
      </c>
      <c r="AS54" s="39">
        <f>AS$10*LCI!$AN$6</f>
        <v>0</v>
      </c>
      <c r="AT54" s="39">
        <f>AT$10*LCI!$E$6</f>
        <v>6.2252640580874098E-4</v>
      </c>
      <c r="AU54" s="39">
        <f>AU$10*LCI!$L$6</f>
        <v>0</v>
      </c>
      <c r="AV54" s="39">
        <f>AV$10*LCI!$S$6</f>
        <v>0</v>
      </c>
      <c r="AW54" s="39">
        <f>AW$10*LCI!$Z$6</f>
        <v>0</v>
      </c>
      <c r="AX54" s="39">
        <f>AX$10*LCI!$AG$6</f>
        <v>0</v>
      </c>
      <c r="AY54" s="39">
        <f>AY$10*LCI!$AN$6</f>
        <v>0</v>
      </c>
      <c r="AZ54" s="39">
        <f>AZ$10*LCI!$E$6</f>
        <v>7.296388256148353E-4</v>
      </c>
      <c r="BA54" s="39">
        <f>BA$10*LCI!$L$6</f>
        <v>0</v>
      </c>
      <c r="BB54" s="39">
        <f>BB$10*LCI!$S$6</f>
        <v>0</v>
      </c>
      <c r="BC54" s="39">
        <f>BC$10*LCI!$Z$6</f>
        <v>0</v>
      </c>
      <c r="BD54" s="39">
        <f>BD$10*LCI!$AG$6</f>
        <v>0</v>
      </c>
      <c r="BE54" s="39">
        <f>BE$10*LCI!$AN$6</f>
        <v>0</v>
      </c>
      <c r="BF54" s="39">
        <f>BF$10*LCI!$E$6</f>
        <v>6.6358931974438398E-4</v>
      </c>
      <c r="BG54" s="39">
        <f>BG$10*LCI!$L$6</f>
        <v>0</v>
      </c>
      <c r="BH54" s="39">
        <f>BH$10*LCI!$S$6</f>
        <v>0</v>
      </c>
      <c r="BI54" s="39">
        <f>BI$10*LCI!$Z$6</f>
        <v>0</v>
      </c>
      <c r="BJ54" s="39">
        <f>BJ$10*LCI!$AG$6</f>
        <v>0</v>
      </c>
      <c r="BK54" s="39">
        <f>BK$10*LCI!$AN$6</f>
        <v>0</v>
      </c>
      <c r="BL54" s="39">
        <f>BL$10*LCI!$E$6</f>
        <v>6.6210589222987697E-4</v>
      </c>
      <c r="BM54" s="39">
        <f>BM$10*LCI!$L$6</f>
        <v>0</v>
      </c>
      <c r="BN54" s="39">
        <f>BN$10*LCI!$S$6</f>
        <v>0</v>
      </c>
      <c r="BO54" s="39">
        <f>BO$10*LCI!$Z$6</f>
        <v>0</v>
      </c>
      <c r="BP54" s="39">
        <f>BP$10*LCI!$AG$6</f>
        <v>0</v>
      </c>
      <c r="BQ54" s="39">
        <f>BQ$10*LCI!$AN$6</f>
        <v>0</v>
      </c>
      <c r="BR54" s="39">
        <f>BR$10*LCI!$E$6</f>
        <v>5.9511501676575936E-4</v>
      </c>
      <c r="BS54" s="39">
        <f>BS$10*LCI!$L$6</f>
        <v>0</v>
      </c>
      <c r="BT54" s="39">
        <f>BT$10*LCI!$S$6</f>
        <v>0</v>
      </c>
      <c r="BU54" s="39">
        <f>BU$10*LCI!$Z$6</f>
        <v>0</v>
      </c>
      <c r="BV54" s="39">
        <f>BV$10*LCI!$AG$6</f>
        <v>0</v>
      </c>
      <c r="BW54" s="39">
        <f>BW$10*LCI!$AN$6</f>
        <v>0</v>
      </c>
      <c r="BX54" s="39">
        <f>BX$10*LCI!$E$6</f>
        <v>7.2922946472420678E-4</v>
      </c>
      <c r="BY54" s="39">
        <f>BY$10*LCI!$L$6</f>
        <v>0</v>
      </c>
      <c r="BZ54" s="39">
        <f>BZ$10*LCI!$S$6</f>
        <v>0</v>
      </c>
      <c r="CA54" s="39">
        <f>CA$10*LCI!$Z$6</f>
        <v>0</v>
      </c>
      <c r="CB54" s="39">
        <f>CB$10*LCI!$AG$6</f>
        <v>0</v>
      </c>
      <c r="CC54" s="39">
        <f>CC$10*LCI!$AN$6</f>
        <v>0</v>
      </c>
      <c r="CD54" s="39">
        <f>CD$10*LCI!$E$6</f>
        <v>6.6266484346220664E-4</v>
      </c>
      <c r="CE54" s="39">
        <f>CE$10*LCI!$L$6</f>
        <v>0</v>
      </c>
      <c r="CF54" s="39">
        <f>CF$10*LCI!$S$6</f>
        <v>0</v>
      </c>
      <c r="CG54" s="39">
        <f>CG$10*LCI!$Z$6</f>
        <v>0</v>
      </c>
      <c r="CH54" s="39">
        <f>CH$10*LCI!$AG$6</f>
        <v>0</v>
      </c>
      <c r="CI54" s="39">
        <f>CI$10*LCI!$AN$6</f>
        <v>0</v>
      </c>
      <c r="CJ54" s="39">
        <f>CJ$10*LCI!$E$6</f>
        <v>6.6219097580509526E-4</v>
      </c>
      <c r="CK54" s="39">
        <f>CK$10*LCI!$L$6</f>
        <v>0</v>
      </c>
      <c r="CL54" s="39">
        <f>CL$10*LCI!$S$6</f>
        <v>0</v>
      </c>
      <c r="CM54" s="39">
        <f>CM$10*LCI!$Z$6</f>
        <v>0</v>
      </c>
      <c r="CN54" s="39">
        <f>CN$10*LCI!$AG$6</f>
        <v>0</v>
      </c>
      <c r="CO54" s="39">
        <f>CO$10*LCI!$AN$6</f>
        <v>0</v>
      </c>
      <c r="CP54" s="39">
        <f>CP$10*LCI!$E$6</f>
        <v>6.4430112550031263E-4</v>
      </c>
      <c r="CQ54" s="39">
        <f>CQ$10*LCI!$L$6</f>
        <v>0</v>
      </c>
      <c r="CR54" s="39">
        <f>CR$10*LCI!$S$6</f>
        <v>0</v>
      </c>
      <c r="CS54" s="39">
        <f>CS$10*LCI!$Z$6</f>
        <v>0</v>
      </c>
      <c r="CT54" s="39">
        <f>CT$10*LCI!$AG$6</f>
        <v>0</v>
      </c>
      <c r="CU54" s="39">
        <f>CU$10*LCI!$AN$6</f>
        <v>0</v>
      </c>
    </row>
    <row r="55" spans="1:99" ht="12.75" customHeight="1" x14ac:dyDescent="0.2">
      <c r="A55" s="29">
        <v>49</v>
      </c>
      <c r="C55" s="30" t="s">
        <v>60</v>
      </c>
      <c r="D55" s="40">
        <f>D$11*(LCI!$E$7+1.419*SUM(D52:D54,D56:D72))</f>
        <v>1.6208181269956926E-3</v>
      </c>
      <c r="E55" s="40">
        <f>E$11*(LCI!$L$7+1.447*SUM(E52:E54,E56:E72))</f>
        <v>0</v>
      </c>
      <c r="F55" s="40">
        <f>F$11*(LCI!$S$7+1.523*SUM(F52:F54,F56:F72))</f>
        <v>0</v>
      </c>
      <c r="G55" s="40">
        <f>G$11*(LCI!$Z$7+1.357*SUM(G52:G54,G56:G72))</f>
        <v>0</v>
      </c>
      <c r="H55" s="40">
        <f>H$11*(LCI!$AG$7+1.396*SUM(H52:H54,H56:H72))</f>
        <v>0</v>
      </c>
      <c r="I55" s="40">
        <f>I$11*(LCI!$AN$7+1.25*SUM(I52:I54,I56:I72))</f>
        <v>0</v>
      </c>
      <c r="J55" s="40">
        <f>J$11*(LCI!$E$7+1.419*SUM(J52:J54,J56:J72))</f>
        <v>1.1333795731215354E-3</v>
      </c>
      <c r="K55" s="40">
        <f>K$11*(LCI!$L$7+1.447*SUM(K52:K54,K56:K72))</f>
        <v>0</v>
      </c>
      <c r="L55" s="40">
        <f>L$11*(LCI!$S$7+1.523*SUM(L52:L54,L56:L72))</f>
        <v>0</v>
      </c>
      <c r="M55" s="40">
        <f>M$11*(LCI!$Z$7+1.357*SUM(M52:M54,M56:M72))</f>
        <v>0</v>
      </c>
      <c r="N55" s="40">
        <f>N$11*(LCI!$AG$7+1.396*SUM(N52:N54,N56:N72))</f>
        <v>0</v>
      </c>
      <c r="O55" s="40">
        <f>O$11*(LCI!$AN$7+1.25*SUM(O52:O54,O56:O72))</f>
        <v>0</v>
      </c>
      <c r="P55" s="40">
        <f>P$11*(LCI!$E$7+1.419*SUM(P52:P54,P56:P72))</f>
        <v>1.1606215197259295E-3</v>
      </c>
      <c r="Q55" s="40">
        <f>Q$11*(LCI!$L$7+1.447*SUM(Q52:Q54,Q56:Q72))</f>
        <v>0</v>
      </c>
      <c r="R55" s="40">
        <f>R$11*(LCI!$S$7+1.523*SUM(R52:R54,R56:R72))</f>
        <v>0</v>
      </c>
      <c r="S55" s="40">
        <f>S$11*(LCI!$Z$7+1.357*SUM(S52:S54,S56:S72))</f>
        <v>0</v>
      </c>
      <c r="T55" s="40">
        <f>T$11*(LCI!$AG$7+1.396*SUM(T52:T54,T56:T72))</f>
        <v>0</v>
      </c>
      <c r="U55" s="40">
        <f>U$11*(LCI!$AN$7+1.25*SUM(U52:U54,U56:U72))</f>
        <v>0</v>
      </c>
      <c r="V55" s="40">
        <f>V$11*(LCI!$E$7+1.419*SUM(V52:V54,V56:V72))</f>
        <v>1.2213983505421147E-3</v>
      </c>
      <c r="W55" s="40">
        <f>W$11*(LCI!$L$7+1.447*SUM(W52:W54,W56:W72))</f>
        <v>0</v>
      </c>
      <c r="X55" s="40">
        <f>X$11*(LCI!$S$7+1.523*SUM(X52:X54,X56:X72))</f>
        <v>0</v>
      </c>
      <c r="Y55" s="40">
        <f>Y$11*(LCI!$Z$7+1.357*SUM(Y52:Y54,Y56:Y72))</f>
        <v>0</v>
      </c>
      <c r="Z55" s="40">
        <f>Z$11*(LCI!$AG$7+1.396*SUM(Z52:Z54,Z56:Z72))</f>
        <v>0</v>
      </c>
      <c r="AA55" s="40">
        <f>AA$11*(LCI!$AN$7+1.25*SUM(AA52:AA54,AA56:AA72))</f>
        <v>0</v>
      </c>
      <c r="AB55" s="40">
        <f>AB$11*(LCI!$E$7+1.419*SUM(AB52:AB54,AB56:AB72))</f>
        <v>1.3003286887226394E-3</v>
      </c>
      <c r="AC55" s="40">
        <f>AC$11*(LCI!$L$7+1.447*SUM(AC52:AC54,AC56:AC72))</f>
        <v>0</v>
      </c>
      <c r="AD55" s="40">
        <f>AD$11*(LCI!$S$7+1.523*SUM(AD52:AD54,AD56:AD72))</f>
        <v>0</v>
      </c>
      <c r="AE55" s="40">
        <f>AE$11*(LCI!$Z$7+1.357*SUM(AE52:AE54,AE56:AE72))</f>
        <v>0</v>
      </c>
      <c r="AF55" s="40">
        <f>AF$11*(LCI!$AG$7+1.396*SUM(AF52:AF54,AF56:AF72))</f>
        <v>0</v>
      </c>
      <c r="AG55" s="40">
        <f>AG$11*(LCI!$AN$7+1.25*SUM(AG52:AG54,AG56:AG72))</f>
        <v>0</v>
      </c>
      <c r="AH55" s="40">
        <f>AH$11*(LCI!$E$7+1.419*SUM(AH52:AH54,AH56:AH72))</f>
        <v>1.5348089179765205E-3</v>
      </c>
      <c r="AI55" s="40">
        <f>AI$11*(LCI!$L$7+1.447*SUM(AI52:AI54,AI56:AI72))</f>
        <v>0</v>
      </c>
      <c r="AJ55" s="40">
        <f>AJ$11*(LCI!$S$7+1.523*SUM(AJ52:AJ54,AJ56:AJ72))</f>
        <v>0</v>
      </c>
      <c r="AK55" s="40">
        <f>AK$11*(LCI!$Z$7+1.357*SUM(AK52:AK54,AK56:AK72))</f>
        <v>0</v>
      </c>
      <c r="AL55" s="40">
        <f>AL$11*(LCI!$AG$7+1.396*SUM(AL52:AL54,AL56:AL72))</f>
        <v>0</v>
      </c>
      <c r="AM55" s="40">
        <f>AM$11*(LCI!$AN$7+1.25*SUM(AM52:AM54,AM56:AM72))</f>
        <v>0</v>
      </c>
      <c r="AN55" s="40">
        <f>AN$11*(LCI!$E$7+1.419*SUM(AN52:AN54,AN56:AN72))</f>
        <v>1.9769892238774844E-3</v>
      </c>
      <c r="AO55" s="40">
        <f>AO$11*(LCI!$L$7+1.447*SUM(AO52:AO54,AO56:AO72))</f>
        <v>0</v>
      </c>
      <c r="AP55" s="40">
        <f>AP$11*(LCI!$S$7+1.523*SUM(AP52:AP54,AP56:AP72))</f>
        <v>0</v>
      </c>
      <c r="AQ55" s="40">
        <f>AQ$11*(LCI!$Z$7+1.357*SUM(AQ52:AQ54,AQ56:AQ72))</f>
        <v>0</v>
      </c>
      <c r="AR55" s="40">
        <f>AR$11*(LCI!$AG$7+1.396*SUM(AR52:AR54,AR56:AR72))</f>
        <v>0</v>
      </c>
      <c r="AS55" s="40">
        <f>AS$11*(LCI!$AN$7+1.25*SUM(AS52:AS54,AS56:AS72))</f>
        <v>0</v>
      </c>
      <c r="AT55" s="40">
        <f>AT$11*(LCI!$E$7+1.419*SUM(AT52:AT54,AT56:AT72))</f>
        <v>1.9153042441802347E-3</v>
      </c>
      <c r="AU55" s="40">
        <f>AU$11*(LCI!$L$7+1.447*SUM(AU52:AU54,AU56:AU72))</f>
        <v>0</v>
      </c>
      <c r="AV55" s="40">
        <f>AV$11*(LCI!$S$7+1.523*SUM(AV52:AV54,AV56:AV72))</f>
        <v>0</v>
      </c>
      <c r="AW55" s="40">
        <f>AW$11*(LCI!$Z$7+1.357*SUM(AW52:AW54,AW56:AW72))</f>
        <v>0</v>
      </c>
      <c r="AX55" s="40">
        <f>AX$11*(LCI!$AG$7+1.396*SUM(AX52:AX54,AX56:AX72))</f>
        <v>0</v>
      </c>
      <c r="AY55" s="40">
        <f>AY$11*(LCI!$AN$7+1.25*SUM(AY52:AY54,AY56:AY72))</f>
        <v>0</v>
      </c>
      <c r="AZ55" s="40">
        <f>AZ$11*(LCI!$E$7+1.419*SUM(AZ52:AZ54,AZ56:AZ72))</f>
        <v>1.2741801200363803E-3</v>
      </c>
      <c r="BA55" s="40">
        <f>BA$11*(LCI!$L$7+1.447*SUM(BA52:BA54,BA56:BA72))</f>
        <v>0</v>
      </c>
      <c r="BB55" s="40">
        <f>BB$11*(LCI!$S$7+1.523*SUM(BB52:BB54,BB56:BB72))</f>
        <v>0</v>
      </c>
      <c r="BC55" s="40">
        <f>BC$11*(LCI!$Z$7+1.357*SUM(BC52:BC54,BC56:BC72))</f>
        <v>0</v>
      </c>
      <c r="BD55" s="40">
        <f>BD$11*(LCI!$AG$7+1.396*SUM(BD52:BD54,BD56:BD72))</f>
        <v>0</v>
      </c>
      <c r="BE55" s="40">
        <f>BE$11*(LCI!$AN$7+1.25*SUM(BE52:BE54,BE56:BE72))</f>
        <v>0</v>
      </c>
      <c r="BF55" s="40">
        <f>BF$11*(LCI!$E$7+1.419*SUM(BF52:BF54,BF56:BF72))</f>
        <v>1.5066291433276132E-3</v>
      </c>
      <c r="BG55" s="40">
        <f>BG$11*(LCI!$L$7+1.447*SUM(BG52:BG54,BG56:BG72))</f>
        <v>0</v>
      </c>
      <c r="BH55" s="40">
        <f>BH$11*(LCI!$S$7+1.523*SUM(BH52:BH54,BH56:BH72))</f>
        <v>0</v>
      </c>
      <c r="BI55" s="40">
        <f>BI$11*(LCI!$Z$7+1.357*SUM(BI52:BI54,BI56:BI72))</f>
        <v>0</v>
      </c>
      <c r="BJ55" s="40">
        <f>BJ$11*(LCI!$AG$7+1.396*SUM(BJ52:BJ54,BJ56:BJ72))</f>
        <v>0</v>
      </c>
      <c r="BK55" s="40">
        <f>BK$11*(LCI!$AN$7+1.25*SUM(BK52:BK54,BK56:BK72))</f>
        <v>0</v>
      </c>
      <c r="BL55" s="40">
        <f>BL$11*(LCI!$E$7+1.419*SUM(BL52:BL54,BL56:BL72))</f>
        <v>1.9441096701164349E-3</v>
      </c>
      <c r="BM55" s="40">
        <f>BM$11*(LCI!$L$7+1.447*SUM(BM52:BM54,BM56:BM72))</f>
        <v>0</v>
      </c>
      <c r="BN55" s="40">
        <f>BN$11*(LCI!$S$7+1.523*SUM(BN52:BN54,BN56:BN72))</f>
        <v>0</v>
      </c>
      <c r="BO55" s="40">
        <f>BO$11*(LCI!$Z$7+1.357*SUM(BO52:BO54,BO56:BO72))</f>
        <v>0</v>
      </c>
      <c r="BP55" s="40">
        <f>BP$11*(LCI!$AG$7+1.396*SUM(BP52:BP54,BP56:BP72))</f>
        <v>0</v>
      </c>
      <c r="BQ55" s="40">
        <f>BQ$11*(LCI!$AN$7+1.25*SUM(BQ52:BQ54,BQ56:BQ72))</f>
        <v>0</v>
      </c>
      <c r="BR55" s="40">
        <f>BR$11*(LCI!$E$7+1.419*SUM(BR52:BR54,BR56:BR72))</f>
        <v>1.854616569320848E-3</v>
      </c>
      <c r="BS55" s="40">
        <f>BS$11*(LCI!$L$7+1.447*SUM(BS52:BS54,BS56:BS72))</f>
        <v>0</v>
      </c>
      <c r="BT55" s="40">
        <f>BT$11*(LCI!$S$7+1.523*SUM(BT52:BT54,BT56:BT72))</f>
        <v>0</v>
      </c>
      <c r="BU55" s="40">
        <f>BU$11*(LCI!$Z$7+1.357*SUM(BU52:BU54,BU56:BU72))</f>
        <v>0</v>
      </c>
      <c r="BV55" s="40">
        <f>BV$11*(LCI!$AG$7+1.396*SUM(BV52:BV54,BV56:BV72))</f>
        <v>0</v>
      </c>
      <c r="BW55" s="40">
        <f>BW$11*(LCI!$AN$7+1.25*SUM(BW52:BW54,BW56:BW72))</f>
        <v>0</v>
      </c>
      <c r="BX55" s="40">
        <f>BX$11*(LCI!$E$7+1.419*SUM(BX52:BX54,BX56:BX72))</f>
        <v>1.3300616886488673E-3</v>
      </c>
      <c r="BY55" s="40">
        <f>BY$11*(LCI!$L$7+1.447*SUM(BY52:BY54,BY56:BY72))</f>
        <v>0</v>
      </c>
      <c r="BZ55" s="40">
        <f>BZ$11*(LCI!$S$7+1.523*SUM(BZ52:BZ54,BZ56:BZ72))</f>
        <v>0</v>
      </c>
      <c r="CA55" s="40">
        <f>CA$11*(LCI!$Z$7+1.357*SUM(CA52:CA54,CA56:CA72))</f>
        <v>0</v>
      </c>
      <c r="CB55" s="40">
        <f>CB$11*(LCI!$AG$7+1.396*SUM(CB52:CB54,CB56:CB72))</f>
        <v>0</v>
      </c>
      <c r="CC55" s="40">
        <f>CC$11*(LCI!$AN$7+1.25*SUM(CC52:CC54,CC56:CC72))</f>
        <v>0</v>
      </c>
      <c r="CD55" s="40">
        <f>CD$11*(LCI!$E$7+1.419*SUM(CD52:CD54,CD56:CD72))</f>
        <v>1.5498467163182193E-3</v>
      </c>
      <c r="CE55" s="40">
        <f>CE$11*(LCI!$L$7+1.447*SUM(CE52:CE54,CE56:CE72))</f>
        <v>0</v>
      </c>
      <c r="CF55" s="40">
        <f>CF$11*(LCI!$S$7+1.523*SUM(CF52:CF54,CF56:CF72))</f>
        <v>0</v>
      </c>
      <c r="CG55" s="40">
        <f>CG$11*(LCI!$Z$7+1.357*SUM(CG52:CG54,CG56:CG72))</f>
        <v>0</v>
      </c>
      <c r="CH55" s="40">
        <f>CH$11*(LCI!$AG$7+1.396*SUM(CH52:CH54,CH56:CH72))</f>
        <v>0</v>
      </c>
      <c r="CI55" s="40">
        <f>CI$11*(LCI!$AN$7+1.25*SUM(CI52:CI54,CI56:CI72))</f>
        <v>0</v>
      </c>
      <c r="CJ55" s="40">
        <f>CJ$11*(LCI!$E$7+1.419*SUM(CJ52:CJ54,CJ56:CJ72))</f>
        <v>1.9741925315563203E-3</v>
      </c>
      <c r="CK55" s="40">
        <f>CK$11*(LCI!$L$7+1.447*SUM(CK52:CK54,CK56:CK72))</f>
        <v>0</v>
      </c>
      <c r="CL55" s="40">
        <f>CL$11*(LCI!$S$7+1.523*SUM(CL52:CL54,CL56:CL72))</f>
        <v>0</v>
      </c>
      <c r="CM55" s="40">
        <f>CM$11*(LCI!$Z$7+1.357*SUM(CM52:CM54,CM56:CM72))</f>
        <v>0</v>
      </c>
      <c r="CN55" s="40">
        <f>CN$11*(LCI!$AG$7+1.396*SUM(CN52:CN54,CN56:CN72))</f>
        <v>0</v>
      </c>
      <c r="CO55" s="40">
        <f>CO$11*(LCI!$AN$7+1.25*SUM(CO52:CO54,CO56:CO72))</f>
        <v>0</v>
      </c>
      <c r="CP55" s="40">
        <f>CP$11*(LCI!$E$7+1.419*SUM(CP52:CP54,CP56:CP72))</f>
        <v>1.9900249002085396E-3</v>
      </c>
      <c r="CQ55" s="40">
        <f>CQ$11*(LCI!$L$7+1.447*SUM(CQ52:CQ54,CQ56:CQ72))</f>
        <v>0</v>
      </c>
      <c r="CR55" s="40">
        <f>CR$11*(LCI!$S$7+1.523*SUM(CR52:CR54,CR56:CR72))</f>
        <v>0</v>
      </c>
      <c r="CS55" s="40">
        <f>CS$11*(LCI!$Z$7+1.357*SUM(CS52:CS54,CS56:CS72))</f>
        <v>0</v>
      </c>
      <c r="CT55" s="40">
        <f>CT$11*(LCI!$AG$7+1.396*SUM(CT52:CT54,CT56:CT72))</f>
        <v>0</v>
      </c>
      <c r="CU55" s="40">
        <f>CU$11*(LCI!$AN$7+1.25*SUM(CU52:CU54,CU56:CU72))</f>
        <v>0</v>
      </c>
    </row>
    <row r="56" spans="1:99" ht="12.75" customHeight="1" x14ac:dyDescent="0.2">
      <c r="A56" s="29">
        <v>50</v>
      </c>
      <c r="C56" s="30" t="s">
        <v>61</v>
      </c>
      <c r="D56" s="39">
        <f>D$12*LCI!$E$8</f>
        <v>0</v>
      </c>
      <c r="E56" s="39">
        <f>E$12*LCI!$L$8</f>
        <v>2.1525204882180383E-3</v>
      </c>
      <c r="F56" s="39">
        <f>F$12*LCI!$S$8</f>
        <v>1.472887183934721E-4</v>
      </c>
      <c r="G56" s="39">
        <f>G$12*LCI!$Z$8</f>
        <v>3.9276727859785261E-4</v>
      </c>
      <c r="H56" s="39">
        <f>H$12*LCI!$AG$8</f>
        <v>4.7611628600120038E-4</v>
      </c>
      <c r="I56" s="39">
        <f>I$12*LCI!$AN$8</f>
        <v>3.0986862556730763E-4</v>
      </c>
      <c r="J56" s="39">
        <f>J$12*LCI!$E$8</f>
        <v>0</v>
      </c>
      <c r="K56" s="39">
        <f>K$12*LCI!$L$8</f>
        <v>1.9145284523119585E-3</v>
      </c>
      <c r="L56" s="39">
        <f>L$12*LCI!$S$8</f>
        <v>1.3590270687178097E-4</v>
      </c>
      <c r="M56" s="39">
        <f>M$12*LCI!$Z$8</f>
        <v>4.5206763037962139E-4</v>
      </c>
      <c r="N56" s="39">
        <f>N$12*LCI!$AG$8</f>
        <v>4.4813273106357557E-4</v>
      </c>
      <c r="O56" s="39">
        <f>O$12*LCI!$AN$8</f>
        <v>2.5348466558637058E-4</v>
      </c>
      <c r="P56" s="39">
        <f>P$12*LCI!$E$8</f>
        <v>0</v>
      </c>
      <c r="Q56" s="39">
        <f>Q$12*LCI!$L$8</f>
        <v>1.7532272539581364E-3</v>
      </c>
      <c r="R56" s="39">
        <f>R$12*LCI!$S$8</f>
        <v>1.3124672480536529E-4</v>
      </c>
      <c r="S56" s="39">
        <f>S$12*LCI!$Z$8</f>
        <v>4.7638293009354902E-4</v>
      </c>
      <c r="T56" s="39">
        <f>T$12*LCI!$AG$8</f>
        <v>4.5211595542162626E-4</v>
      </c>
      <c r="U56" s="39">
        <f>U$12*LCI!$AN$8</f>
        <v>2.1444330876795083E-4</v>
      </c>
      <c r="V56" s="39">
        <f>V$12*LCI!$E$8</f>
        <v>0</v>
      </c>
      <c r="W56" s="39">
        <f>W$12*LCI!$L$8</f>
        <v>1.7483739331914559E-3</v>
      </c>
      <c r="X56" s="39">
        <f>X$12*LCI!$S$8</f>
        <v>1.3382224997638345E-4</v>
      </c>
      <c r="Y56" s="39">
        <f>Y$12*LCI!$Z$8</f>
        <v>4.6892226178342641E-4</v>
      </c>
      <c r="Z56" s="39">
        <f>Z$12*LCI!$AG$8</f>
        <v>4.6940767337575519E-4</v>
      </c>
      <c r="AA56" s="39">
        <f>AA$12*LCI!$AN$8</f>
        <v>1.6391153726213065E-4</v>
      </c>
      <c r="AB56" s="39">
        <f>AB$12*LCI!$E$8</f>
        <v>0</v>
      </c>
      <c r="AC56" s="39">
        <f>AC$12*LCI!$L$8</f>
        <v>2.1356559909938215E-3</v>
      </c>
      <c r="AD56" s="39">
        <f>AD$12*LCI!$S$8</f>
        <v>1.7184595322848975E-4</v>
      </c>
      <c r="AE56" s="39">
        <f>AE$12*LCI!$Z$8</f>
        <v>3.9203249305971909E-4</v>
      </c>
      <c r="AF56" s="39">
        <f>AF$12*LCI!$AG$8</f>
        <v>4.7587417765422195E-4</v>
      </c>
      <c r="AG56" s="39">
        <f>AG$12*LCI!$AN$8</f>
        <v>3.0986862556730763E-4</v>
      </c>
      <c r="AH56" s="39">
        <f>AH$12*LCI!$E$8</f>
        <v>0</v>
      </c>
      <c r="AI56" s="39">
        <f>AI$12*LCI!$L$8</f>
        <v>1.7590126054970944E-3</v>
      </c>
      <c r="AJ56" s="39">
        <f>AJ$12*LCI!$S$8</f>
        <v>1.3661517726616001E-4</v>
      </c>
      <c r="AK56" s="39">
        <f>AK$12*LCI!$Z$8</f>
        <v>3.8818472049318814E-4</v>
      </c>
      <c r="AL56" s="39">
        <f>AL$12*LCI!$AG$8</f>
        <v>4.1875141342756457E-4</v>
      </c>
      <c r="AM56" s="39">
        <f>AM$12*LCI!$AN$8</f>
        <v>2.4682940808211265E-4</v>
      </c>
      <c r="AN56" s="39">
        <f>AN$12*LCI!$E$8</f>
        <v>0</v>
      </c>
      <c r="AO56" s="39">
        <f>AO$12*LCI!$L$8</f>
        <v>1.7667489715863165E-3</v>
      </c>
      <c r="AP56" s="39">
        <f>AP$12*LCI!$S$8</f>
        <v>1.1460646312684982E-4</v>
      </c>
      <c r="AQ56" s="39">
        <f>AQ$12*LCI!$Z$8</f>
        <v>3.8420158951600841E-4</v>
      </c>
      <c r="AR56" s="39">
        <f>AR$12*LCI!$AG$8</f>
        <v>4.2447996769074282E-4</v>
      </c>
      <c r="AS56" s="39">
        <f>AS$12*LCI!$AN$8</f>
        <v>2.0506898389478114E-4</v>
      </c>
      <c r="AT56" s="39">
        <f>AT$12*LCI!$E$8</f>
        <v>0</v>
      </c>
      <c r="AU56" s="39">
        <f>AU$12*LCI!$L$8</f>
        <v>1.6663286086826341E-3</v>
      </c>
      <c r="AV56" s="39">
        <f>AV$12*LCI!$S$8</f>
        <v>8.1584570685965739E-5</v>
      </c>
      <c r="AW56" s="39">
        <f>AW$12*LCI!$Z$8</f>
        <v>3.2525561311516393E-4</v>
      </c>
      <c r="AX56" s="39">
        <f>AX$12*LCI!$AG$8</f>
        <v>3.8166076212570459E-4</v>
      </c>
      <c r="AY56" s="39">
        <f>AY$12*LCI!$AN$8</f>
        <v>1.6294465600372946E-4</v>
      </c>
      <c r="AZ56" s="39">
        <f>AZ$12*LCI!$E$8</f>
        <v>0</v>
      </c>
      <c r="BA56" s="39">
        <f>BA$12*LCI!$L$8</f>
        <v>2.1356559909938215E-3</v>
      </c>
      <c r="BB56" s="39">
        <f>BB$12*LCI!$S$8</f>
        <v>1.7184595322848975E-4</v>
      </c>
      <c r="BC56" s="39">
        <f>BC$12*LCI!$Z$8</f>
        <v>3.9203249305971909E-4</v>
      </c>
      <c r="BD56" s="39">
        <f>BD$12*LCI!$AG$8</f>
        <v>4.7587417765422195E-4</v>
      </c>
      <c r="BE56" s="39">
        <f>BE$12*LCI!$AN$8</f>
        <v>3.0986862556730763E-4</v>
      </c>
      <c r="BF56" s="39">
        <f>BF$12*LCI!$E$8</f>
        <v>0</v>
      </c>
      <c r="BG56" s="39">
        <f>BG$12*LCI!$L$8</f>
        <v>1.7590126054970944E-3</v>
      </c>
      <c r="BH56" s="39">
        <f>BH$12*LCI!$S$8</f>
        <v>1.3661517726616001E-4</v>
      </c>
      <c r="BI56" s="39">
        <f>BI$12*LCI!$Z$8</f>
        <v>3.8818472049318814E-4</v>
      </c>
      <c r="BJ56" s="39">
        <f>BJ$12*LCI!$AG$8</f>
        <v>4.1875141342756457E-4</v>
      </c>
      <c r="BK56" s="39">
        <f>BK$12*LCI!$AN$8</f>
        <v>2.4932110656116239E-4</v>
      </c>
      <c r="BL56" s="39">
        <f>BL$12*LCI!$E$8</f>
        <v>0</v>
      </c>
      <c r="BM56" s="39">
        <f>BM$12*LCI!$L$8</f>
        <v>1.7667489715863165E-3</v>
      </c>
      <c r="BN56" s="39">
        <f>BN$12*LCI!$S$8</f>
        <v>1.1460646312684982E-4</v>
      </c>
      <c r="BO56" s="39">
        <f>BO$12*LCI!$Z$8</f>
        <v>3.8420158951600841E-4</v>
      </c>
      <c r="BP56" s="39">
        <f>BP$12*LCI!$AG$8</f>
        <v>4.2447996769074282E-4</v>
      </c>
      <c r="BQ56" s="39">
        <f>BQ$12*LCI!$AN$8</f>
        <v>2.0852092955378105E-4</v>
      </c>
      <c r="BR56" s="39">
        <f>BR$12*LCI!$E$8</f>
        <v>0</v>
      </c>
      <c r="BS56" s="39">
        <f>BS$12*LCI!$L$8</f>
        <v>1.6663286086826341E-3</v>
      </c>
      <c r="BT56" s="39">
        <f>BT$12*LCI!$S$8</f>
        <v>8.1584570685965739E-5</v>
      </c>
      <c r="BU56" s="39">
        <f>BU$12*LCI!$Z$8</f>
        <v>3.2525561311516393E-4</v>
      </c>
      <c r="BV56" s="39">
        <f>BV$12*LCI!$AG$8</f>
        <v>3.8166076212570459E-4</v>
      </c>
      <c r="BW56" s="39">
        <f>BW$12*LCI!$AN$8</f>
        <v>1.6403430272478266E-4</v>
      </c>
      <c r="BX56" s="39">
        <f>BX$12*LCI!$E$8</f>
        <v>0</v>
      </c>
      <c r="BY56" s="39">
        <f>BY$12*LCI!$L$8</f>
        <v>2.1356559909938215E-3</v>
      </c>
      <c r="BZ56" s="39">
        <f>BZ$12*LCI!$S$8</f>
        <v>1.7184595322848975E-4</v>
      </c>
      <c r="CA56" s="39">
        <f>CA$12*LCI!$Z$8</f>
        <v>3.9203249305971909E-4</v>
      </c>
      <c r="CB56" s="39">
        <f>CB$12*LCI!$AG$8</f>
        <v>4.7587417765422195E-4</v>
      </c>
      <c r="CC56" s="39">
        <f>CC$12*LCI!$AN$8</f>
        <v>3.0986862556730763E-4</v>
      </c>
      <c r="CD56" s="39">
        <f>CD$12*LCI!$E$8</f>
        <v>0</v>
      </c>
      <c r="CE56" s="39">
        <f>CE$12*LCI!$L$8</f>
        <v>1.7590126054970944E-3</v>
      </c>
      <c r="CF56" s="39">
        <f>CF$12*LCI!$S$8</f>
        <v>1.3661517726616001E-4</v>
      </c>
      <c r="CG56" s="39">
        <f>CG$12*LCI!$Z$8</f>
        <v>3.8818472049318814E-4</v>
      </c>
      <c r="CH56" s="39">
        <f>CH$12*LCI!$AG$8</f>
        <v>4.1875141342756457E-4</v>
      </c>
      <c r="CI56" s="39">
        <f>CI$12*LCI!$AN$8</f>
        <v>2.4932110656116239E-4</v>
      </c>
      <c r="CJ56" s="39">
        <f>CJ$12*LCI!$E$8</f>
        <v>0</v>
      </c>
      <c r="CK56" s="39">
        <f>CK$12*LCI!$L$8</f>
        <v>1.7667489715863165E-3</v>
      </c>
      <c r="CL56" s="39">
        <f>CL$12*LCI!$S$8</f>
        <v>1.1460646312684982E-4</v>
      </c>
      <c r="CM56" s="39">
        <f>CM$12*LCI!$Z$8</f>
        <v>3.8420158951600841E-4</v>
      </c>
      <c r="CN56" s="39">
        <f>CN$12*LCI!$AG$8</f>
        <v>4.2447996769074282E-4</v>
      </c>
      <c r="CO56" s="39">
        <f>CO$12*LCI!$AN$8</f>
        <v>2.0852092955378105E-4</v>
      </c>
      <c r="CP56" s="39">
        <f>CP$12*LCI!$E$8</f>
        <v>0</v>
      </c>
      <c r="CQ56" s="39">
        <f>CQ$12*LCI!$L$8</f>
        <v>1.6663286086826341E-3</v>
      </c>
      <c r="CR56" s="39">
        <f>CR$12*LCI!$S$8</f>
        <v>8.1584570685965739E-5</v>
      </c>
      <c r="CS56" s="39">
        <f>CS$12*LCI!$Z$8</f>
        <v>3.2525561311516393E-4</v>
      </c>
      <c r="CT56" s="39">
        <f>CT$12*LCI!$AG$8</f>
        <v>3.8166076212570459E-4</v>
      </c>
      <c r="CU56" s="39">
        <f>CU$12*LCI!$AN$8</f>
        <v>1.6403430272478266E-4</v>
      </c>
    </row>
    <row r="57" spans="1:99" ht="12.75" customHeight="1" x14ac:dyDescent="0.2">
      <c r="A57" s="29">
        <v>51</v>
      </c>
      <c r="C57" s="30" t="s">
        <v>62</v>
      </c>
      <c r="D57" s="39">
        <f>D$13*LCI!$E$9</f>
        <v>3.1419267894778348E-3</v>
      </c>
      <c r="E57" s="39">
        <f>E$13*LCI!$L$9</f>
        <v>0</v>
      </c>
      <c r="F57" s="39">
        <f>F$13*LCI!$S$9</f>
        <v>0</v>
      </c>
      <c r="G57" s="39">
        <f>G$13*LCI!$Z$9</f>
        <v>3.7387432774523902E-3</v>
      </c>
      <c r="H57" s="39">
        <f>H$13*LCI!$AG$9</f>
        <v>0</v>
      </c>
      <c r="I57" s="39">
        <f>I$13*LCI!$AN$9</f>
        <v>1.069621174671171E-3</v>
      </c>
      <c r="J57" s="39">
        <f>J$13*LCI!$E$9</f>
        <v>2.5916715074872244E-3</v>
      </c>
      <c r="K57" s="39">
        <f>K$13*LCI!$L$9</f>
        <v>0</v>
      </c>
      <c r="L57" s="39">
        <f>L$13*LCI!$S$9</f>
        <v>0</v>
      </c>
      <c r="M57" s="39">
        <f>M$13*LCI!$Z$9</f>
        <v>2.4781481447812385E-3</v>
      </c>
      <c r="N57" s="39">
        <f>N$13*LCI!$AG$9</f>
        <v>0</v>
      </c>
      <c r="O57" s="39">
        <f>O$13*LCI!$AN$9</f>
        <v>8.3978757748817765E-4</v>
      </c>
      <c r="P57" s="39">
        <f>P$13*LCI!$E$9</f>
        <v>1.4838029437151457E-3</v>
      </c>
      <c r="Q57" s="39">
        <f>Q$13*LCI!$L$9</f>
        <v>0</v>
      </c>
      <c r="R57" s="39">
        <f>R$13*LCI!$S$9</f>
        <v>0</v>
      </c>
      <c r="S57" s="39">
        <f>S$13*LCI!$Z$9</f>
        <v>1.1512398174563603E-3</v>
      </c>
      <c r="T57" s="39">
        <f>T$13*LCI!$AG$9</f>
        <v>0</v>
      </c>
      <c r="U57" s="39">
        <f>U$13*LCI!$AN$9</f>
        <v>6.8064629901970128E-4</v>
      </c>
      <c r="V57" s="39">
        <f>V$13*LCI!$E$9</f>
        <v>0</v>
      </c>
      <c r="W57" s="39">
        <f>W$13*LCI!$L$9</f>
        <v>0</v>
      </c>
      <c r="X57" s="39">
        <f>X$13*LCI!$S$9</f>
        <v>0</v>
      </c>
      <c r="Y57" s="39">
        <f>Y$13*LCI!$Z$9</f>
        <v>1.1878834424063433E-4</v>
      </c>
      <c r="Z57" s="39">
        <f>Z$13*LCI!$AG$9</f>
        <v>0</v>
      </c>
      <c r="AA57" s="39">
        <f>AA$13*LCI!$AN$9</f>
        <v>4.7466752737722909E-4</v>
      </c>
      <c r="AB57" s="39">
        <f>AB$13*LCI!$E$9</f>
        <v>3.0096937837398884E-3</v>
      </c>
      <c r="AC57" s="39">
        <f>AC$13*LCI!$L$9</f>
        <v>0</v>
      </c>
      <c r="AD57" s="39">
        <f>AD$13*LCI!$S$9</f>
        <v>0</v>
      </c>
      <c r="AE57" s="39">
        <f>AE$13*LCI!$Z$9</f>
        <v>3.3831379013473124E-3</v>
      </c>
      <c r="AF57" s="39">
        <f>AF$13*LCI!$AG$9</f>
        <v>0</v>
      </c>
      <c r="AG57" s="39">
        <f>AG$13*LCI!$AN$9</f>
        <v>1.069621174671171E-3</v>
      </c>
      <c r="AH57" s="39">
        <f>AH$13*LCI!$E$9</f>
        <v>2.2965102744174795E-3</v>
      </c>
      <c r="AI57" s="39">
        <f>AI$13*LCI!$L$9</f>
        <v>0</v>
      </c>
      <c r="AJ57" s="39">
        <f>AJ$13*LCI!$S$9</f>
        <v>0</v>
      </c>
      <c r="AK57" s="39">
        <f>AK$13*LCI!$Z$9</f>
        <v>1.768255863090388E-3</v>
      </c>
      <c r="AL57" s="39">
        <f>AL$13*LCI!$AG$9</f>
        <v>0</v>
      </c>
      <c r="AM57" s="39">
        <f>AM$13*LCI!$AN$9</f>
        <v>7.2787783403294593E-4</v>
      </c>
      <c r="AN57" s="39">
        <f>AN$13*LCI!$E$9</f>
        <v>1.1403355093319778E-3</v>
      </c>
      <c r="AO57" s="39">
        <f>AO$13*LCI!$L$9</f>
        <v>0</v>
      </c>
      <c r="AP57" s="39">
        <f>AP$13*LCI!$S$9</f>
        <v>0</v>
      </c>
      <c r="AQ57" s="39">
        <f>AQ$13*LCI!$Z$9</f>
        <v>6.5935711120692589E-4</v>
      </c>
      <c r="AR57" s="39">
        <f>AR$13*LCI!$AG$9</f>
        <v>0</v>
      </c>
      <c r="AS57" s="39">
        <f>AS$13*LCI!$AN$9</f>
        <v>5.0148944538265852E-4</v>
      </c>
      <c r="AT57" s="39">
        <f>AT$13*LCI!$E$9</f>
        <v>0</v>
      </c>
      <c r="AU57" s="39">
        <f>AU$13*LCI!$L$9</f>
        <v>0</v>
      </c>
      <c r="AV57" s="39">
        <f>AV$13*LCI!$S$9</f>
        <v>0</v>
      </c>
      <c r="AW57" s="39">
        <f>AW$13*LCI!$Z$9</f>
        <v>4.9267137805773114E-5</v>
      </c>
      <c r="AX57" s="39">
        <f>AX$13*LCI!$AG$9</f>
        <v>0</v>
      </c>
      <c r="AY57" s="39">
        <f>AY$13*LCI!$AN$9</f>
        <v>2.4580519355252376E-4</v>
      </c>
      <c r="AZ57" s="39">
        <f>AZ$13*LCI!$E$9</f>
        <v>3.0124956632103629E-3</v>
      </c>
      <c r="BA57" s="39">
        <f>BA$13*LCI!$L$9</f>
        <v>0</v>
      </c>
      <c r="BB57" s="39">
        <f>BB$13*LCI!$S$9</f>
        <v>0</v>
      </c>
      <c r="BC57" s="39">
        <f>BC$13*LCI!$Z$9</f>
        <v>3.3831379013473124E-3</v>
      </c>
      <c r="BD57" s="39">
        <f>BD$13*LCI!$AG$9</f>
        <v>0</v>
      </c>
      <c r="BE57" s="39">
        <f>BE$13*LCI!$AN$9</f>
        <v>1.069621174671171E-3</v>
      </c>
      <c r="BF57" s="39">
        <f>BF$13*LCI!$E$9</f>
        <v>2.3105933366089435E-3</v>
      </c>
      <c r="BG57" s="39">
        <f>BG$13*LCI!$L$9</f>
        <v>0</v>
      </c>
      <c r="BH57" s="39">
        <f>BH$13*LCI!$S$9</f>
        <v>0</v>
      </c>
      <c r="BI57" s="39">
        <f>BI$13*LCI!$Z$9</f>
        <v>1.768255863090388E-3</v>
      </c>
      <c r="BJ57" s="39">
        <f>BJ$13*LCI!$AG$9</f>
        <v>0</v>
      </c>
      <c r="BK57" s="39">
        <f>BK$13*LCI!$AN$9</f>
        <v>8.4983660951141473E-4</v>
      </c>
      <c r="BL57" s="39">
        <f>BL$13*LCI!$E$9</f>
        <v>1.1569059309010875E-3</v>
      </c>
      <c r="BM57" s="39">
        <f>BM$13*LCI!$L$9</f>
        <v>0</v>
      </c>
      <c r="BN57" s="39">
        <f>BN$13*LCI!$S$9</f>
        <v>0</v>
      </c>
      <c r="BO57" s="39">
        <f>BO$13*LCI!$Z$9</f>
        <v>6.5935711120692589E-4</v>
      </c>
      <c r="BP57" s="39">
        <f>BP$13*LCI!$AG$9</f>
        <v>0</v>
      </c>
      <c r="BQ57" s="39">
        <f>BQ$13*LCI!$AN$9</f>
        <v>7.017339405796251E-4</v>
      </c>
      <c r="BR57" s="39">
        <f>BR$13*LCI!$E$9</f>
        <v>0</v>
      </c>
      <c r="BS57" s="39">
        <f>BS$13*LCI!$L$9</f>
        <v>0</v>
      </c>
      <c r="BT57" s="39">
        <f>BT$13*LCI!$S$9</f>
        <v>0</v>
      </c>
      <c r="BU57" s="39">
        <f>BU$13*LCI!$Z$9</f>
        <v>4.9267137805773114E-5</v>
      </c>
      <c r="BV57" s="39">
        <f>BV$13*LCI!$AG$9</f>
        <v>0</v>
      </c>
      <c r="BW57" s="39">
        <f>BW$13*LCI!$AN$9</f>
        <v>5.0675123430316286E-4</v>
      </c>
      <c r="BX57" s="39">
        <f>BX$13*LCI!$E$9</f>
        <v>2.9704888395198276E-3</v>
      </c>
      <c r="BY57" s="39">
        <f>BY$13*LCI!$L$9</f>
        <v>0</v>
      </c>
      <c r="BZ57" s="39">
        <f>BZ$13*LCI!$S$9</f>
        <v>0</v>
      </c>
      <c r="CA57" s="39">
        <f>CA$13*LCI!$Z$9</f>
        <v>3.3831379013473124E-3</v>
      </c>
      <c r="CB57" s="39">
        <f>CB$13*LCI!$AG$9</f>
        <v>0</v>
      </c>
      <c r="CC57" s="39">
        <f>CC$13*LCI!$AN$9</f>
        <v>1.069621174671171E-3</v>
      </c>
      <c r="CD57" s="39">
        <f>CD$13*LCI!$E$9</f>
        <v>2.2942710161563632E-3</v>
      </c>
      <c r="CE57" s="39">
        <f>CE$13*LCI!$L$9</f>
        <v>0</v>
      </c>
      <c r="CF57" s="39">
        <f>CF$13*LCI!$S$9</f>
        <v>0</v>
      </c>
      <c r="CG57" s="39">
        <f>CG$13*LCI!$Z$9</f>
        <v>1.768255863090388E-3</v>
      </c>
      <c r="CH57" s="39">
        <f>CH$13*LCI!$AG$9</f>
        <v>0</v>
      </c>
      <c r="CI57" s="39">
        <f>CI$13*LCI!$AN$9</f>
        <v>8.4983660951141473E-4</v>
      </c>
      <c r="CJ57" s="39">
        <f>CJ$13*LCI!$E$9</f>
        <v>1.137291311904217E-3</v>
      </c>
      <c r="CK57" s="39">
        <f>CK$13*LCI!$L$9</f>
        <v>0</v>
      </c>
      <c r="CL57" s="39">
        <f>CL$13*LCI!$S$9</f>
        <v>0</v>
      </c>
      <c r="CM57" s="39">
        <f>CM$13*LCI!$Z$9</f>
        <v>6.5935711120692589E-4</v>
      </c>
      <c r="CN57" s="39">
        <f>CN$13*LCI!$AG$9</f>
        <v>0</v>
      </c>
      <c r="CO57" s="39">
        <f>CO$13*LCI!$AN$9</f>
        <v>7.017339405796251E-4</v>
      </c>
      <c r="CP57" s="39">
        <f>CP$13*LCI!$E$9</f>
        <v>0</v>
      </c>
      <c r="CQ57" s="39">
        <f>CQ$13*LCI!$L$9</f>
        <v>0</v>
      </c>
      <c r="CR57" s="39">
        <f>CR$13*LCI!$S$9</f>
        <v>0</v>
      </c>
      <c r="CS57" s="39">
        <f>CS$13*LCI!$Z$9</f>
        <v>4.9267137805773114E-5</v>
      </c>
      <c r="CT57" s="39">
        <f>CT$13*LCI!$AG$9</f>
        <v>0</v>
      </c>
      <c r="CU57" s="39">
        <f>CU$13*LCI!$AN$9</f>
        <v>5.0675123430316286E-4</v>
      </c>
    </row>
    <row r="58" spans="1:99" ht="12.75" customHeight="1" x14ac:dyDescent="0.2">
      <c r="A58" s="29">
        <v>52</v>
      </c>
      <c r="C58" s="30" t="s">
        <v>63</v>
      </c>
      <c r="D58" s="39">
        <f>D$14*LCI!$E$10</f>
        <v>0</v>
      </c>
      <c r="E58" s="39">
        <f>E$14*LCI!$L$10</f>
        <v>0</v>
      </c>
      <c r="F58" s="39">
        <f>F$14*LCI!$S$10</f>
        <v>1.5348471061854475E-2</v>
      </c>
      <c r="G58" s="39">
        <f>G$14*LCI!$Z$10</f>
        <v>0</v>
      </c>
      <c r="H58" s="39">
        <f>H$14*LCI!$AG$10</f>
        <v>0</v>
      </c>
      <c r="I58" s="39">
        <f>I$14*LCI!$AN$10</f>
        <v>9.4370009488590421E-5</v>
      </c>
      <c r="J58" s="39">
        <f>J$14*LCI!$E$10</f>
        <v>0</v>
      </c>
      <c r="K58" s="39">
        <f>K$14*LCI!$L$10</f>
        <v>0</v>
      </c>
      <c r="L58" s="39">
        <f>L$14*LCI!$S$10</f>
        <v>8.4541653964443301E-3</v>
      </c>
      <c r="M58" s="39">
        <f>M$14*LCI!$Z$10</f>
        <v>0</v>
      </c>
      <c r="N58" s="39">
        <f>N$14*LCI!$AG$10</f>
        <v>0</v>
      </c>
      <c r="O58" s="39">
        <f>O$14*LCI!$AN$10</f>
        <v>1.0752015297615308E-4</v>
      </c>
      <c r="P58" s="39">
        <f>P$14*LCI!$E$10</f>
        <v>0</v>
      </c>
      <c r="Q58" s="39">
        <f>Q$14*LCI!$L$10</f>
        <v>0</v>
      </c>
      <c r="R58" s="39">
        <f>R$14*LCI!$S$10</f>
        <v>0</v>
      </c>
      <c r="S58" s="39">
        <f>S$14*LCI!$Z$10</f>
        <v>0</v>
      </c>
      <c r="T58" s="39">
        <f>T$14*LCI!$AG$10</f>
        <v>0</v>
      </c>
      <c r="U58" s="39">
        <f>U$14*LCI!$AN$10</f>
        <v>1.1662556955712591E-4</v>
      </c>
      <c r="V58" s="39">
        <f>V$14*LCI!$E$10</f>
        <v>0</v>
      </c>
      <c r="W58" s="39">
        <f>W$14*LCI!$L$10</f>
        <v>0</v>
      </c>
      <c r="X58" s="39">
        <f>X$14*LCI!$S$10</f>
        <v>0</v>
      </c>
      <c r="Y58" s="39">
        <f>Y$14*LCI!$Z$10</f>
        <v>0</v>
      </c>
      <c r="Z58" s="39">
        <f>Z$14*LCI!$AG$10</f>
        <v>0</v>
      </c>
      <c r="AA58" s="39">
        <f>AA$14*LCI!$AN$10</f>
        <v>1.2841083696663239E-4</v>
      </c>
      <c r="AB58" s="39">
        <f>AB$14*LCI!$E$10</f>
        <v>0</v>
      </c>
      <c r="AC58" s="39">
        <f>AC$14*LCI!$L$10</f>
        <v>0</v>
      </c>
      <c r="AD58" s="39">
        <f>AD$14*LCI!$S$10</f>
        <v>1.0824323886301898E-2</v>
      </c>
      <c r="AE58" s="39">
        <f>AE$14*LCI!$Z$10</f>
        <v>0</v>
      </c>
      <c r="AF58" s="39">
        <f>AF$14*LCI!$AG$10</f>
        <v>0</v>
      </c>
      <c r="AG58" s="39">
        <f>AG$14*LCI!$AN$10</f>
        <v>9.4370009488590421E-5</v>
      </c>
      <c r="AH58" s="39">
        <f>AH$14*LCI!$E$10</f>
        <v>0</v>
      </c>
      <c r="AI58" s="39">
        <f>AI$14*LCI!$L$10</f>
        <v>0</v>
      </c>
      <c r="AJ58" s="39">
        <f>AJ$14*LCI!$S$10</f>
        <v>1.453412206651294E-3</v>
      </c>
      <c r="AK58" s="39">
        <f>AK$14*LCI!$Z$10</f>
        <v>0</v>
      </c>
      <c r="AL58" s="39">
        <f>AL$14*LCI!$AG$10</f>
        <v>0</v>
      </c>
      <c r="AM58" s="39">
        <f>AM$14*LCI!$AN$10</f>
        <v>4.4248975352059623E-5</v>
      </c>
      <c r="AN58" s="39">
        <f>AN$14*LCI!$E$10</f>
        <v>0</v>
      </c>
      <c r="AO58" s="39">
        <f>AO$14*LCI!$L$10</f>
        <v>0</v>
      </c>
      <c r="AP58" s="39">
        <f>AP$14*LCI!$S$10</f>
        <v>0</v>
      </c>
      <c r="AQ58" s="39">
        <f>AQ$14*LCI!$Z$10</f>
        <v>0</v>
      </c>
      <c r="AR58" s="39">
        <f>AR$14*LCI!$AG$10</f>
        <v>0</v>
      </c>
      <c r="AS58" s="39">
        <f>AS$14*LCI!$AN$10</f>
        <v>1.1046221102439662E-5</v>
      </c>
      <c r="AT58" s="39">
        <f>AT$14*LCI!$E$10</f>
        <v>0</v>
      </c>
      <c r="AU58" s="39">
        <f>AU$14*LCI!$L$10</f>
        <v>0</v>
      </c>
      <c r="AV58" s="39">
        <f>AV$14*LCI!$S$10</f>
        <v>0</v>
      </c>
      <c r="AW58" s="39">
        <f>AW$14*LCI!$Z$10</f>
        <v>0</v>
      </c>
      <c r="AX58" s="39">
        <f>AX$14*LCI!$AG$10</f>
        <v>0</v>
      </c>
      <c r="AY58" s="39">
        <f>AY$14*LCI!$AN$10</f>
        <v>0</v>
      </c>
      <c r="AZ58" s="39">
        <f>AZ$14*LCI!$E$10</f>
        <v>0</v>
      </c>
      <c r="BA58" s="39">
        <f>BA$14*LCI!$L$10</f>
        <v>0</v>
      </c>
      <c r="BB58" s="39">
        <f>BB$14*LCI!$S$10</f>
        <v>1.0824323886301898E-2</v>
      </c>
      <c r="BC58" s="39">
        <f>BC$14*LCI!$Z$10</f>
        <v>0</v>
      </c>
      <c r="BD58" s="39">
        <f>BD$14*LCI!$AG$10</f>
        <v>0</v>
      </c>
      <c r="BE58" s="39">
        <f>BE$14*LCI!$AN$10</f>
        <v>9.4370009488590421E-5</v>
      </c>
      <c r="BF58" s="39">
        <f>BF$14*LCI!$E$10</f>
        <v>0</v>
      </c>
      <c r="BG58" s="39">
        <f>BG$14*LCI!$L$10</f>
        <v>0</v>
      </c>
      <c r="BH58" s="39">
        <f>BH$14*LCI!$S$10</f>
        <v>1.453412206651294E-3</v>
      </c>
      <c r="BI58" s="39">
        <f>BI$14*LCI!$Z$10</f>
        <v>0</v>
      </c>
      <c r="BJ58" s="39">
        <f>BJ$14*LCI!$AG$10</f>
        <v>0</v>
      </c>
      <c r="BK58" s="39">
        <f>BK$14*LCI!$AN$10</f>
        <v>3.7991126022330818E-5</v>
      </c>
      <c r="BL58" s="39">
        <f>BL$14*LCI!$E$10</f>
        <v>0</v>
      </c>
      <c r="BM58" s="39">
        <f>BM$14*LCI!$L$10</f>
        <v>0</v>
      </c>
      <c r="BN58" s="39">
        <f>BN$14*LCI!$S$10</f>
        <v>0</v>
      </c>
      <c r="BO58" s="39">
        <f>BO$14*LCI!$Z$10</f>
        <v>0</v>
      </c>
      <c r="BP58" s="39">
        <f>BP$14*LCI!$AG$10</f>
        <v>0</v>
      </c>
      <c r="BQ58" s="39">
        <f>BQ$14*LCI!$AN$10</f>
        <v>0</v>
      </c>
      <c r="BR58" s="39">
        <f>BR$14*LCI!$E$10</f>
        <v>0</v>
      </c>
      <c r="BS58" s="39">
        <f>BS$14*LCI!$L$10</f>
        <v>0</v>
      </c>
      <c r="BT58" s="39">
        <f>BT$14*LCI!$S$10</f>
        <v>0</v>
      </c>
      <c r="BU58" s="39">
        <f>BU$14*LCI!$Z$10</f>
        <v>0</v>
      </c>
      <c r="BV58" s="39">
        <f>BV$14*LCI!$AG$10</f>
        <v>0</v>
      </c>
      <c r="BW58" s="39">
        <f>BW$14*LCI!$AN$10</f>
        <v>0</v>
      </c>
      <c r="BX58" s="39">
        <f>BX$14*LCI!$E$10</f>
        <v>0</v>
      </c>
      <c r="BY58" s="39">
        <f>BY$14*LCI!$L$10</f>
        <v>0</v>
      </c>
      <c r="BZ58" s="39">
        <f>BZ$14*LCI!$S$10</f>
        <v>1.0824323886301898E-2</v>
      </c>
      <c r="CA58" s="39">
        <f>CA$14*LCI!$Z$10</f>
        <v>0</v>
      </c>
      <c r="CB58" s="39">
        <f>CB$14*LCI!$AG$10</f>
        <v>0</v>
      </c>
      <c r="CC58" s="39">
        <f>CC$14*LCI!$AN$10</f>
        <v>9.4370009488590421E-5</v>
      </c>
      <c r="CD58" s="39">
        <f>CD$14*LCI!$E$10</f>
        <v>0</v>
      </c>
      <c r="CE58" s="39">
        <f>CE$14*LCI!$L$10</f>
        <v>0</v>
      </c>
      <c r="CF58" s="39">
        <f>CF$14*LCI!$S$10</f>
        <v>1.453412206651294E-3</v>
      </c>
      <c r="CG58" s="39">
        <f>CG$14*LCI!$Z$10</f>
        <v>0</v>
      </c>
      <c r="CH58" s="39">
        <f>CH$14*LCI!$AG$10</f>
        <v>0</v>
      </c>
      <c r="CI58" s="39">
        <f>CI$14*LCI!$AN$10</f>
        <v>3.7991126022330818E-5</v>
      </c>
      <c r="CJ58" s="39">
        <f>CJ$14*LCI!$E$10</f>
        <v>0</v>
      </c>
      <c r="CK58" s="39">
        <f>CK$14*LCI!$L$10</f>
        <v>0</v>
      </c>
      <c r="CL58" s="39">
        <f>CL$14*LCI!$S$10</f>
        <v>0</v>
      </c>
      <c r="CM58" s="39">
        <f>CM$14*LCI!$Z$10</f>
        <v>0</v>
      </c>
      <c r="CN58" s="39">
        <f>CN$14*LCI!$AG$10</f>
        <v>0</v>
      </c>
      <c r="CO58" s="39">
        <f>CO$14*LCI!$AN$10</f>
        <v>0</v>
      </c>
      <c r="CP58" s="39">
        <f>CP$14*LCI!$E$10</f>
        <v>0</v>
      </c>
      <c r="CQ58" s="39">
        <f>CQ$14*LCI!$L$10</f>
        <v>0</v>
      </c>
      <c r="CR58" s="39">
        <f>CR$14*LCI!$S$10</f>
        <v>0</v>
      </c>
      <c r="CS58" s="39">
        <f>CS$14*LCI!$Z$10</f>
        <v>0</v>
      </c>
      <c r="CT58" s="39">
        <f>CT$14*LCI!$AG$10</f>
        <v>0</v>
      </c>
      <c r="CU58" s="39">
        <f>CU$14*LCI!$AN$10</f>
        <v>0</v>
      </c>
    </row>
    <row r="59" spans="1:99" ht="12.75" customHeight="1" x14ac:dyDescent="0.2">
      <c r="A59" s="29">
        <v>53</v>
      </c>
      <c r="C59" s="30" t="s">
        <v>64</v>
      </c>
      <c r="D59" s="39">
        <f>D$15*LCI!$E$11</f>
        <v>0</v>
      </c>
      <c r="E59" s="39">
        <f>E$15*LCI!$L$11</f>
        <v>1.2901034404031567E-2</v>
      </c>
      <c r="F59" s="39">
        <f>F$15*LCI!$S$11</f>
        <v>2.1054283825891185E-2</v>
      </c>
      <c r="G59" s="39">
        <f>G$15*LCI!$Z$11</f>
        <v>4.2252851527623128E-3</v>
      </c>
      <c r="H59" s="39">
        <f>H$15*LCI!$AG$11</f>
        <v>4.0453119522790314E-2</v>
      </c>
      <c r="I59" s="39">
        <f>I$15*LCI!$AN$11</f>
        <v>1.2817217920874752E-2</v>
      </c>
      <c r="J59" s="39">
        <f>J$15*LCI!$E$11</f>
        <v>0</v>
      </c>
      <c r="K59" s="39">
        <f>K$15*LCI!$L$11</f>
        <v>1.8393142388731541E-2</v>
      </c>
      <c r="L59" s="39">
        <f>L$15*LCI!$S$11</f>
        <v>2.5183489054506247E-2</v>
      </c>
      <c r="M59" s="39">
        <f>M$15*LCI!$Z$11</f>
        <v>1.0653727771410111E-2</v>
      </c>
      <c r="N59" s="39">
        <f>N$15*LCI!$AG$11</f>
        <v>4.7799758329400581E-2</v>
      </c>
      <c r="O59" s="39">
        <f>O$15*LCI!$AN$11</f>
        <v>8.5695293234685343E-3</v>
      </c>
      <c r="P59" s="39">
        <f>P$15*LCI!$E$11</f>
        <v>0</v>
      </c>
      <c r="Q59" s="39">
        <f>Q$15*LCI!$L$11</f>
        <v>2.3679395011501791E-2</v>
      </c>
      <c r="R59" s="39">
        <f>R$15*LCI!$S$11</f>
        <v>2.9833625748186515E-2</v>
      </c>
      <c r="S59" s="39">
        <f>S$15*LCI!$Z$11</f>
        <v>1.9053795755774258E-2</v>
      </c>
      <c r="T59" s="39">
        <f>T$15*LCI!$AG$11</f>
        <v>4.8239540978737609E-2</v>
      </c>
      <c r="U59" s="39">
        <f>U$15*LCI!$AN$11</f>
        <v>5.6283466495141354E-3</v>
      </c>
      <c r="V59" s="39">
        <f>V$15*LCI!$E$11</f>
        <v>0</v>
      </c>
      <c r="W59" s="39">
        <f>W$15*LCI!$L$11</f>
        <v>2.0737804889979155E-2</v>
      </c>
      <c r="X59" s="39">
        <f>X$15*LCI!$S$11</f>
        <v>2.0140053679743978E-2</v>
      </c>
      <c r="Y59" s="39">
        <f>Y$15*LCI!$Z$11</f>
        <v>1.8443075624518142E-2</v>
      </c>
      <c r="Z59" s="39">
        <f>Z$15*LCI!$AG$11</f>
        <v>2.93900443170949E-2</v>
      </c>
      <c r="AA59" s="39">
        <f>AA$15*LCI!$AN$11</f>
        <v>1.8215329793749976E-3</v>
      </c>
      <c r="AB59" s="39">
        <f>AB$15*LCI!$E$11</f>
        <v>0</v>
      </c>
      <c r="AC59" s="39">
        <f>AC$15*LCI!$L$11</f>
        <v>7.3990431919226081E-3</v>
      </c>
      <c r="AD59" s="39">
        <f>AD$15*LCI!$S$11</f>
        <v>1.516641318457619E-2</v>
      </c>
      <c r="AE59" s="39">
        <f>AE$15*LCI!$Z$11</f>
        <v>2.5920776674169871E-3</v>
      </c>
      <c r="AF59" s="39">
        <f>AF$15*LCI!$AG$11</f>
        <v>3.0454848141696023E-2</v>
      </c>
      <c r="AG59" s="39">
        <f>AG$15*LCI!$AN$11</f>
        <v>1.2817217920874752E-2</v>
      </c>
      <c r="AH59" s="39">
        <f>AH$15*LCI!$E$11</f>
        <v>0</v>
      </c>
      <c r="AI59" s="39">
        <f>AI$15*LCI!$L$11</f>
        <v>1.0772051262297088E-2</v>
      </c>
      <c r="AJ59" s="39">
        <f>AJ$15*LCI!$S$11</f>
        <v>1.5176121372744756E-2</v>
      </c>
      <c r="AK59" s="39">
        <f>AK$15*LCI!$Z$11</f>
        <v>5.2233860646224949E-3</v>
      </c>
      <c r="AL59" s="39">
        <f>AL$15*LCI!$AG$11</f>
        <v>3.3565214346919371E-2</v>
      </c>
      <c r="AM59" s="39">
        <f>AM$15*LCI!$AN$11</f>
        <v>5.8485400185033301E-3</v>
      </c>
      <c r="AN59" s="39">
        <f>AN$15*LCI!$E$11</f>
        <v>0</v>
      </c>
      <c r="AO59" s="39">
        <f>AO$15*LCI!$L$11</f>
        <v>8.9568625577364381E-3</v>
      </c>
      <c r="AP59" s="39">
        <f>AP$15*LCI!$S$11</f>
        <v>9.6379514931464356E-3</v>
      </c>
      <c r="AQ59" s="39">
        <f>AQ$15*LCI!$Z$11</f>
        <v>5.3984774823583577E-3</v>
      </c>
      <c r="AR59" s="39">
        <f>AR$15*LCI!$AG$11</f>
        <v>2.8045162051148993E-2</v>
      </c>
      <c r="AS59" s="39">
        <f>AS$15*LCI!$AN$11</f>
        <v>1.2321288884593741E-3</v>
      </c>
      <c r="AT59" s="39">
        <f>AT$15*LCI!$E$11</f>
        <v>0</v>
      </c>
      <c r="AU59" s="39">
        <f>AU$15*LCI!$L$11</f>
        <v>7.2368273709816078E-3</v>
      </c>
      <c r="AV59" s="39">
        <f>AV$15*LCI!$S$11</f>
        <v>5.2464873194921786E-3</v>
      </c>
      <c r="AW59" s="39">
        <f>AW$15*LCI!$Z$11</f>
        <v>4.142222012023326E-3</v>
      </c>
      <c r="AX59" s="39">
        <f>AX$15*LCI!$AG$11</f>
        <v>1.4358168511366428E-2</v>
      </c>
      <c r="AY59" s="39">
        <f>AY$15*LCI!$AN$11</f>
        <v>4.7537272150021569E-4</v>
      </c>
      <c r="AZ59" s="39">
        <f>AZ$15*LCI!$E$11</f>
        <v>0</v>
      </c>
      <c r="BA59" s="39">
        <f>BA$15*LCI!$L$11</f>
        <v>7.3990431919226081E-3</v>
      </c>
      <c r="BB59" s="39">
        <f>BB$15*LCI!$S$11</f>
        <v>1.516641318457619E-2</v>
      </c>
      <c r="BC59" s="39">
        <f>BC$15*LCI!$Z$11</f>
        <v>2.5920776674169871E-3</v>
      </c>
      <c r="BD59" s="39">
        <f>BD$15*LCI!$AG$11</f>
        <v>3.0454848141696023E-2</v>
      </c>
      <c r="BE59" s="39">
        <f>BE$15*LCI!$AN$11</f>
        <v>1.2817217920874752E-2</v>
      </c>
      <c r="BF59" s="39">
        <f>BF$15*LCI!$E$11</f>
        <v>0</v>
      </c>
      <c r="BG59" s="39">
        <f>BG$15*LCI!$L$11</f>
        <v>1.0772051262297088E-2</v>
      </c>
      <c r="BH59" s="39">
        <f>BH$15*LCI!$S$11</f>
        <v>1.5176121372744756E-2</v>
      </c>
      <c r="BI59" s="39">
        <f>BI$15*LCI!$Z$11</f>
        <v>5.2233860646224949E-3</v>
      </c>
      <c r="BJ59" s="39">
        <f>BJ$15*LCI!$AG$11</f>
        <v>3.3565214346919371E-2</v>
      </c>
      <c r="BK59" s="39">
        <f>BK$15*LCI!$AN$11</f>
        <v>5.4162855024598522E-3</v>
      </c>
      <c r="BL59" s="39">
        <f>BL$15*LCI!$E$11</f>
        <v>0</v>
      </c>
      <c r="BM59" s="39">
        <f>BM$15*LCI!$L$11</f>
        <v>8.9568625577364381E-3</v>
      </c>
      <c r="BN59" s="39">
        <f>BN$15*LCI!$S$11</f>
        <v>9.6379514931464356E-3</v>
      </c>
      <c r="BO59" s="39">
        <f>BO$15*LCI!$Z$11</f>
        <v>5.3984774823583577E-3</v>
      </c>
      <c r="BP59" s="39">
        <f>BP$15*LCI!$AG$11</f>
        <v>2.8045162051148993E-2</v>
      </c>
      <c r="BQ59" s="39">
        <f>BQ$15*LCI!$AN$11</f>
        <v>4.2913891664602804E-4</v>
      </c>
      <c r="BR59" s="39">
        <f>BR$15*LCI!$E$11</f>
        <v>0</v>
      </c>
      <c r="BS59" s="39">
        <f>BS$15*LCI!$L$11</f>
        <v>7.2368273709816078E-3</v>
      </c>
      <c r="BT59" s="39">
        <f>BT$15*LCI!$S$11</f>
        <v>5.2464873194921786E-3</v>
      </c>
      <c r="BU59" s="39">
        <f>BU$15*LCI!$Z$11</f>
        <v>4.142222012023326E-3</v>
      </c>
      <c r="BV59" s="39">
        <f>BV$15*LCI!$AG$11</f>
        <v>1.4358168511366428E-2</v>
      </c>
      <c r="BW59" s="39">
        <f>BW$15*LCI!$AN$11</f>
        <v>1.6973158722310866E-4</v>
      </c>
      <c r="BX59" s="39">
        <f>BX$15*LCI!$E$11</f>
        <v>0</v>
      </c>
      <c r="BY59" s="39">
        <f>BY$15*LCI!$L$11</f>
        <v>7.3990431919226081E-3</v>
      </c>
      <c r="BZ59" s="39">
        <f>BZ$15*LCI!$S$11</f>
        <v>1.516641318457619E-2</v>
      </c>
      <c r="CA59" s="39">
        <f>CA$15*LCI!$Z$11</f>
        <v>2.5920776674169871E-3</v>
      </c>
      <c r="CB59" s="39">
        <f>CB$15*LCI!$AG$11</f>
        <v>3.0454848141696023E-2</v>
      </c>
      <c r="CC59" s="39">
        <f>CC$15*LCI!$AN$11</f>
        <v>1.2817217920874752E-2</v>
      </c>
      <c r="CD59" s="39">
        <f>CD$15*LCI!$E$11</f>
        <v>0</v>
      </c>
      <c r="CE59" s="39">
        <f>CE$15*LCI!$L$11</f>
        <v>1.0772051262297088E-2</v>
      </c>
      <c r="CF59" s="39">
        <f>CF$15*LCI!$S$11</f>
        <v>1.5176121372744756E-2</v>
      </c>
      <c r="CG59" s="39">
        <f>CG$15*LCI!$Z$11</f>
        <v>5.2233860646224949E-3</v>
      </c>
      <c r="CH59" s="39">
        <f>CH$15*LCI!$AG$11</f>
        <v>3.3565214346919371E-2</v>
      </c>
      <c r="CI59" s="39">
        <f>CI$15*LCI!$AN$11</f>
        <v>5.4162855024598522E-3</v>
      </c>
      <c r="CJ59" s="39">
        <f>CJ$15*LCI!$E$11</f>
        <v>0</v>
      </c>
      <c r="CK59" s="39">
        <f>CK$15*LCI!$L$11</f>
        <v>8.9568625577364381E-3</v>
      </c>
      <c r="CL59" s="39">
        <f>CL$15*LCI!$S$11</f>
        <v>9.6379514931464356E-3</v>
      </c>
      <c r="CM59" s="39">
        <f>CM$15*LCI!$Z$11</f>
        <v>5.3984774823583577E-3</v>
      </c>
      <c r="CN59" s="39">
        <f>CN$15*LCI!$AG$11</f>
        <v>2.8045162051148993E-2</v>
      </c>
      <c r="CO59" s="39">
        <f>CO$15*LCI!$AN$11</f>
        <v>4.2913891664602804E-4</v>
      </c>
      <c r="CP59" s="39">
        <f>CP$15*LCI!$E$11</f>
        <v>0</v>
      </c>
      <c r="CQ59" s="39">
        <f>CQ$15*LCI!$L$11</f>
        <v>7.2368273709816078E-3</v>
      </c>
      <c r="CR59" s="39">
        <f>CR$15*LCI!$S$11</f>
        <v>5.2464873194921786E-3</v>
      </c>
      <c r="CS59" s="39">
        <f>CS$15*LCI!$Z$11</f>
        <v>4.142222012023326E-3</v>
      </c>
      <c r="CT59" s="39">
        <f>CT$15*LCI!$AG$11</f>
        <v>1.4358168511366428E-2</v>
      </c>
      <c r="CU59" s="39">
        <f>CU$15*LCI!$AN$11</f>
        <v>1.6973158722310866E-4</v>
      </c>
    </row>
    <row r="60" spans="1:99" ht="12.75" customHeight="1" x14ac:dyDescent="0.2">
      <c r="A60" s="29">
        <v>54</v>
      </c>
      <c r="C60" s="30" t="s">
        <v>65</v>
      </c>
      <c r="D60" s="39">
        <f>D$16*LCI!$E$12</f>
        <v>0</v>
      </c>
      <c r="E60" s="39">
        <f>E$16*LCI!$L$12</f>
        <v>0</v>
      </c>
      <c r="F60" s="39">
        <f>F$16*LCI!$S$12</f>
        <v>0</v>
      </c>
      <c r="G60" s="39">
        <f>G$16*LCI!$Z$12</f>
        <v>0</v>
      </c>
      <c r="H60" s="39">
        <f>H$16*LCI!$AG$12</f>
        <v>0</v>
      </c>
      <c r="I60" s="39">
        <f>I$16*LCI!$AN$12</f>
        <v>1.0143045616015983E-4</v>
      </c>
      <c r="J60" s="39">
        <f>J$16*LCI!$E$12</f>
        <v>0</v>
      </c>
      <c r="K60" s="39">
        <f>K$16*LCI!$L$12</f>
        <v>0</v>
      </c>
      <c r="L60" s="39">
        <f>L$16*LCI!$S$12</f>
        <v>0</v>
      </c>
      <c r="M60" s="39">
        <f>M$16*LCI!$Z$12</f>
        <v>0</v>
      </c>
      <c r="N60" s="39">
        <f>N$16*LCI!$AG$12</f>
        <v>0</v>
      </c>
      <c r="O60" s="39">
        <f>O$16*LCI!$AN$12</f>
        <v>7.9098591276622072E-5</v>
      </c>
      <c r="P60" s="39">
        <f>P$16*LCI!$E$12</f>
        <v>0</v>
      </c>
      <c r="Q60" s="39">
        <f>Q$16*LCI!$L$12</f>
        <v>0</v>
      </c>
      <c r="R60" s="39">
        <f>R$16*LCI!$S$12</f>
        <v>0</v>
      </c>
      <c r="S60" s="39">
        <f>S$16*LCI!$Z$12</f>
        <v>0</v>
      </c>
      <c r="T60" s="39">
        <f>T$16*LCI!$AG$12</f>
        <v>0</v>
      </c>
      <c r="U60" s="39">
        <f>U$16*LCI!$AN$12</f>
        <v>6.3635571197264167E-5</v>
      </c>
      <c r="V60" s="39">
        <f>V$16*LCI!$E$12</f>
        <v>0</v>
      </c>
      <c r="W60" s="39">
        <f>W$16*LCI!$L$12</f>
        <v>0</v>
      </c>
      <c r="X60" s="39">
        <f>X$16*LCI!$S$12</f>
        <v>0</v>
      </c>
      <c r="Y60" s="39">
        <f>Y$16*LCI!$Z$12</f>
        <v>0</v>
      </c>
      <c r="Z60" s="39">
        <f>Z$16*LCI!$AG$12</f>
        <v>0</v>
      </c>
      <c r="AA60" s="39">
        <f>AA$16*LCI!$AN$12</f>
        <v>4.3621569094976494E-5</v>
      </c>
      <c r="AB60" s="39">
        <f>AB$16*LCI!$E$12</f>
        <v>0</v>
      </c>
      <c r="AC60" s="39">
        <f>AC$16*LCI!$L$12</f>
        <v>0</v>
      </c>
      <c r="AD60" s="39">
        <f>AD$16*LCI!$S$12</f>
        <v>0</v>
      </c>
      <c r="AE60" s="39">
        <f>AE$16*LCI!$Z$12</f>
        <v>0</v>
      </c>
      <c r="AF60" s="39">
        <f>AF$16*LCI!$AG$12</f>
        <v>0</v>
      </c>
      <c r="AG60" s="39">
        <f>AG$16*LCI!$AN$12</f>
        <v>1.0143045616015983E-4</v>
      </c>
      <c r="AH60" s="39">
        <f>AH$16*LCI!$E$12</f>
        <v>0</v>
      </c>
      <c r="AI60" s="39">
        <f>AI$16*LCI!$L$12</f>
        <v>0</v>
      </c>
      <c r="AJ60" s="39">
        <f>AJ$16*LCI!$S$12</f>
        <v>0</v>
      </c>
      <c r="AK60" s="39">
        <f>AK$16*LCI!$Z$12</f>
        <v>0</v>
      </c>
      <c r="AL60" s="39">
        <f>AL$16*LCI!$AG$12</f>
        <v>0</v>
      </c>
      <c r="AM60" s="39">
        <f>AM$16*LCI!$AN$12</f>
        <v>4.041787554959973E-5</v>
      </c>
      <c r="AN60" s="39">
        <f>AN$16*LCI!$E$12</f>
        <v>0</v>
      </c>
      <c r="AO60" s="39">
        <f>AO$16*LCI!$L$12</f>
        <v>0</v>
      </c>
      <c r="AP60" s="39">
        <f>AP$16*LCI!$S$12</f>
        <v>0</v>
      </c>
      <c r="AQ60" s="39">
        <f>AQ$16*LCI!$Z$12</f>
        <v>0</v>
      </c>
      <c r="AR60" s="39">
        <f>AR$16*LCI!$AG$12</f>
        <v>0</v>
      </c>
      <c r="AS60" s="39">
        <f>AS$16*LCI!$AN$12</f>
        <v>0</v>
      </c>
      <c r="AT60" s="39">
        <f>AT$16*LCI!$E$12</f>
        <v>0</v>
      </c>
      <c r="AU60" s="39">
        <f>AU$16*LCI!$L$12</f>
        <v>0</v>
      </c>
      <c r="AV60" s="39">
        <f>AV$16*LCI!$S$12</f>
        <v>0</v>
      </c>
      <c r="AW60" s="39">
        <f>AW$16*LCI!$Z$12</f>
        <v>0</v>
      </c>
      <c r="AX60" s="39">
        <f>AX$16*LCI!$AG$12</f>
        <v>0</v>
      </c>
      <c r="AY60" s="39">
        <f>AY$16*LCI!$AN$12</f>
        <v>0</v>
      </c>
      <c r="AZ60" s="39">
        <f>AZ$16*LCI!$E$12</f>
        <v>0</v>
      </c>
      <c r="BA60" s="39">
        <f>BA$16*LCI!$L$12</f>
        <v>0</v>
      </c>
      <c r="BB60" s="39">
        <f>BB$16*LCI!$S$12</f>
        <v>0</v>
      </c>
      <c r="BC60" s="39">
        <f>BC$16*LCI!$Z$12</f>
        <v>0</v>
      </c>
      <c r="BD60" s="39">
        <f>BD$16*LCI!$AG$12</f>
        <v>0</v>
      </c>
      <c r="BE60" s="39">
        <f>BE$16*LCI!$AN$12</f>
        <v>1.0143045616015983E-4</v>
      </c>
      <c r="BF60" s="39">
        <f>BF$16*LCI!$E$12</f>
        <v>0</v>
      </c>
      <c r="BG60" s="39">
        <f>BG$16*LCI!$L$12</f>
        <v>0</v>
      </c>
      <c r="BH60" s="39">
        <f>BH$16*LCI!$S$12</f>
        <v>0</v>
      </c>
      <c r="BI60" s="39">
        <f>BI$16*LCI!$Z$12</f>
        <v>0</v>
      </c>
      <c r="BJ60" s="39">
        <f>BJ$16*LCI!$AG$12</f>
        <v>0</v>
      </c>
      <c r="BK60" s="39">
        <f>BK$16*LCI!$AN$12</f>
        <v>4.0833494278169088E-5</v>
      </c>
      <c r="BL60" s="39">
        <f>BL$16*LCI!$E$12</f>
        <v>0</v>
      </c>
      <c r="BM60" s="39">
        <f>BM$16*LCI!$L$12</f>
        <v>0</v>
      </c>
      <c r="BN60" s="39">
        <f>BN$16*LCI!$S$12</f>
        <v>0</v>
      </c>
      <c r="BO60" s="39">
        <f>BO$16*LCI!$Z$12</f>
        <v>0</v>
      </c>
      <c r="BP60" s="39">
        <f>BP$16*LCI!$AG$12</f>
        <v>0</v>
      </c>
      <c r="BQ60" s="39">
        <f>BQ$16*LCI!$AN$12</f>
        <v>0</v>
      </c>
      <c r="BR60" s="39">
        <f>BR$16*LCI!$E$12</f>
        <v>0</v>
      </c>
      <c r="BS60" s="39">
        <f>BS$16*LCI!$L$12</f>
        <v>0</v>
      </c>
      <c r="BT60" s="39">
        <f>BT$16*LCI!$S$12</f>
        <v>0</v>
      </c>
      <c r="BU60" s="39">
        <f>BU$16*LCI!$Z$12</f>
        <v>0</v>
      </c>
      <c r="BV60" s="39">
        <f>BV$16*LCI!$AG$12</f>
        <v>0</v>
      </c>
      <c r="BW60" s="39">
        <f>BW$16*LCI!$AN$12</f>
        <v>0</v>
      </c>
      <c r="BX60" s="39">
        <f>BX$16*LCI!$E$12</f>
        <v>0</v>
      </c>
      <c r="BY60" s="39">
        <f>BY$16*LCI!$L$12</f>
        <v>0</v>
      </c>
      <c r="BZ60" s="39">
        <f>BZ$16*LCI!$S$12</f>
        <v>0</v>
      </c>
      <c r="CA60" s="39">
        <f>CA$16*LCI!$Z$12</f>
        <v>0</v>
      </c>
      <c r="CB60" s="39">
        <f>CB$16*LCI!$AG$12</f>
        <v>0</v>
      </c>
      <c r="CC60" s="39">
        <f>CC$16*LCI!$AN$12</f>
        <v>1.0143045616015983E-4</v>
      </c>
      <c r="CD60" s="39">
        <f>CD$16*LCI!$E$12</f>
        <v>0</v>
      </c>
      <c r="CE60" s="39">
        <f>CE$16*LCI!$L$12</f>
        <v>0</v>
      </c>
      <c r="CF60" s="39">
        <f>CF$16*LCI!$S$12</f>
        <v>0</v>
      </c>
      <c r="CG60" s="39">
        <f>CG$16*LCI!$Z$12</f>
        <v>0</v>
      </c>
      <c r="CH60" s="39">
        <f>CH$16*LCI!$AG$12</f>
        <v>0</v>
      </c>
      <c r="CI60" s="39">
        <f>CI$16*LCI!$AN$12</f>
        <v>4.0833494278169088E-5</v>
      </c>
      <c r="CJ60" s="39">
        <f>CJ$16*LCI!$E$12</f>
        <v>0</v>
      </c>
      <c r="CK60" s="39">
        <f>CK$16*LCI!$L$12</f>
        <v>0</v>
      </c>
      <c r="CL60" s="39">
        <f>CL$16*LCI!$S$12</f>
        <v>0</v>
      </c>
      <c r="CM60" s="39">
        <f>CM$16*LCI!$Z$12</f>
        <v>0</v>
      </c>
      <c r="CN60" s="39">
        <f>CN$16*LCI!$AG$12</f>
        <v>0</v>
      </c>
      <c r="CO60" s="39">
        <f>CO$16*LCI!$AN$12</f>
        <v>0</v>
      </c>
      <c r="CP60" s="39">
        <f>CP$16*LCI!$E$12</f>
        <v>0</v>
      </c>
      <c r="CQ60" s="39">
        <f>CQ$16*LCI!$L$12</f>
        <v>0</v>
      </c>
      <c r="CR60" s="39">
        <f>CR$16*LCI!$S$12</f>
        <v>0</v>
      </c>
      <c r="CS60" s="39">
        <f>CS$16*LCI!$Z$12</f>
        <v>0</v>
      </c>
      <c r="CT60" s="39">
        <f>CT$16*LCI!$AG$12</f>
        <v>0</v>
      </c>
      <c r="CU60" s="39">
        <f>CU$16*LCI!$AN$12</f>
        <v>0</v>
      </c>
    </row>
    <row r="61" spans="1:99" ht="12.75" customHeight="1" x14ac:dyDescent="0.2">
      <c r="A61" s="29">
        <v>55</v>
      </c>
      <c r="C61" s="30" t="s">
        <v>66</v>
      </c>
      <c r="D61" s="39">
        <f>D$17*LCI!$E$13</f>
        <v>2.7088823071398957E-3</v>
      </c>
      <c r="E61" s="39">
        <f>E$17*LCI!$L$13</f>
        <v>4.1913422445808562E-3</v>
      </c>
      <c r="F61" s="39">
        <f>F$17*LCI!$S$13</f>
        <v>3.9323093951025047E-3</v>
      </c>
      <c r="G61" s="39">
        <f>G$17*LCI!$Z$13</f>
        <v>9.0402508502348861E-4</v>
      </c>
      <c r="H61" s="39">
        <f>H$17*LCI!$AG$13</f>
        <v>5.7843253763303825E-3</v>
      </c>
      <c r="I61" s="39">
        <f>I$17*LCI!$AN$13</f>
        <v>2.4061705631971067E-6</v>
      </c>
      <c r="J61" s="39">
        <f>J$17*LCI!$E$13</f>
        <v>2.8222316944935357E-3</v>
      </c>
      <c r="K61" s="39">
        <f>K$17*LCI!$L$13</f>
        <v>3.7140084970191068E-3</v>
      </c>
      <c r="L61" s="39">
        <f>L$17*LCI!$S$13</f>
        <v>3.7544052576499688E-3</v>
      </c>
      <c r="M61" s="39">
        <f>M$17*LCI!$Z$13</f>
        <v>2.0442849890983266E-3</v>
      </c>
      <c r="N61" s="39">
        <f>N$17*LCI!$AG$13</f>
        <v>5.912100977395752E-3</v>
      </c>
      <c r="O61" s="39">
        <f>O$17*LCI!$AN$13</f>
        <v>2.4158115365186211E-6</v>
      </c>
      <c r="P61" s="39">
        <f>P$17*LCI!$E$13</f>
        <v>3.3489598140800411E-3</v>
      </c>
      <c r="Q61" s="39">
        <f>Q$17*LCI!$L$13</f>
        <v>3.2244448752744887E-3</v>
      </c>
      <c r="R61" s="39">
        <f>R$17*LCI!$S$13</f>
        <v>3.2484697307911593E-3</v>
      </c>
      <c r="S61" s="39">
        <f>S$17*LCI!$Z$13</f>
        <v>1.9411759799287593E-3</v>
      </c>
      <c r="T61" s="39">
        <f>T$17*LCI!$AG$13</f>
        <v>4.0198447927863616E-3</v>
      </c>
      <c r="U61" s="39">
        <f>U$17*LCI!$AN$13</f>
        <v>2.422487135033676E-6</v>
      </c>
      <c r="V61" s="39">
        <f>V$17*LCI!$E$13</f>
        <v>4.4935054934122755E-3</v>
      </c>
      <c r="W61" s="39">
        <f>W$17*LCI!$L$13</f>
        <v>2.349763413924671E-3</v>
      </c>
      <c r="X61" s="39">
        <f>X$17*LCI!$S$13</f>
        <v>2.5779753339460329E-3</v>
      </c>
      <c r="Y61" s="39">
        <f>Y$17*LCI!$Z$13</f>
        <v>2.675806628343227E-3</v>
      </c>
      <c r="Z61" s="39">
        <f>Z$17*LCI!$AG$13</f>
        <v>5.506491967689685E-3</v>
      </c>
      <c r="AA61" s="39">
        <f>AA$17*LCI!$AN$13</f>
        <v>2.4311274551023788E-6</v>
      </c>
      <c r="AB61" s="39">
        <f>AB$17*LCI!$E$13</f>
        <v>2.5611956616048421E-3</v>
      </c>
      <c r="AC61" s="39">
        <f>AC$17*LCI!$L$13</f>
        <v>4.1345722116233339E-3</v>
      </c>
      <c r="AD61" s="39">
        <f>AD$17*LCI!$S$13</f>
        <v>3.8918633942826154E-3</v>
      </c>
      <c r="AE61" s="39">
        <f>AE$17*LCI!$Z$13</f>
        <v>7.7929100627517416E-4</v>
      </c>
      <c r="AF61" s="39">
        <f>AF$17*LCI!$AG$13</f>
        <v>5.1788017544816614E-3</v>
      </c>
      <c r="AG61" s="39">
        <f>AG$17*LCI!$AN$13</f>
        <v>2.4061705631971067E-6</v>
      </c>
      <c r="AH61" s="39">
        <f>AH$17*LCI!$E$13</f>
        <v>2.4093111763702157E-3</v>
      </c>
      <c r="AI61" s="39">
        <f>AI$17*LCI!$L$13</f>
        <v>3.2402247590439205E-3</v>
      </c>
      <c r="AJ61" s="39">
        <f>AJ$17*LCI!$S$13</f>
        <v>2.5899441232914168E-3</v>
      </c>
      <c r="AK61" s="39">
        <f>AK$17*LCI!$Z$13</f>
        <v>1.9229262518052727E-3</v>
      </c>
      <c r="AL61" s="39">
        <f>AL$17*LCI!$AG$13</f>
        <v>4.2182216621324481E-3</v>
      </c>
      <c r="AM61" s="39">
        <f>AM$17*LCI!$AN$13</f>
        <v>1.9689379719608857E-6</v>
      </c>
      <c r="AN61" s="39">
        <f>AN$17*LCI!$E$13</f>
        <v>2.1362487150856546E-3</v>
      </c>
      <c r="AO61" s="39">
        <f>AO$17*LCI!$L$13</f>
        <v>2.1270049836625638E-3</v>
      </c>
      <c r="AP61" s="39">
        <f>AP$17*LCI!$S$13</f>
        <v>2.4596600184206663E-3</v>
      </c>
      <c r="AQ61" s="39">
        <f>AQ$17*LCI!$Z$13</f>
        <v>2.2627070592402226E-3</v>
      </c>
      <c r="AR61" s="39">
        <f>AR$17*LCI!$AG$13</f>
        <v>4.4350142732284617E-3</v>
      </c>
      <c r="AS61" s="39">
        <f>AS$17*LCI!$AN$13</f>
        <v>1.6792925860098412E-6</v>
      </c>
      <c r="AT61" s="39">
        <f>AT$17*LCI!$E$13</f>
        <v>1.5232468198431016E-3</v>
      </c>
      <c r="AU61" s="39">
        <f>AU$17*LCI!$L$13</f>
        <v>1.3040019337783259E-3</v>
      </c>
      <c r="AV61" s="39">
        <f>AV$17*LCI!$S$13</f>
        <v>1.3918776478457392E-3</v>
      </c>
      <c r="AW61" s="39">
        <f>AW$17*LCI!$Z$13</f>
        <v>2.0256484357156945E-3</v>
      </c>
      <c r="AX61" s="39">
        <f>AX$17*LCI!$AG$13</f>
        <v>5.274674345354901E-3</v>
      </c>
      <c r="AY61" s="39">
        <f>AY$17*LCI!$AN$13</f>
        <v>1.4154833819189086E-5</v>
      </c>
      <c r="AZ61" s="39">
        <f>AZ$17*LCI!$E$13</f>
        <v>2.5366554566978012E-3</v>
      </c>
      <c r="BA61" s="39">
        <f>BA$17*LCI!$L$13</f>
        <v>4.1345722116233339E-3</v>
      </c>
      <c r="BB61" s="39">
        <f>BB$17*LCI!$S$13</f>
        <v>3.8918633942826154E-3</v>
      </c>
      <c r="BC61" s="39">
        <f>BC$17*LCI!$Z$13</f>
        <v>7.7929100627517416E-4</v>
      </c>
      <c r="BD61" s="39">
        <f>BD$17*LCI!$AG$13</f>
        <v>5.1788017544816614E-3</v>
      </c>
      <c r="BE61" s="39">
        <f>BE$17*LCI!$AN$13</f>
        <v>2.4061705631971067E-6</v>
      </c>
      <c r="BF61" s="39">
        <f>BF$17*LCI!$E$13</f>
        <v>2.2849041420750981E-3</v>
      </c>
      <c r="BG61" s="39">
        <f>BG$17*LCI!$L$13</f>
        <v>3.2402247590439205E-3</v>
      </c>
      <c r="BH61" s="39">
        <f>BH$17*LCI!$S$13</f>
        <v>2.5899441232914168E-3</v>
      </c>
      <c r="BI61" s="39">
        <f>BI$17*LCI!$Z$13</f>
        <v>1.9229262518052727E-3</v>
      </c>
      <c r="BJ61" s="39">
        <f>BJ$17*LCI!$AG$13</f>
        <v>4.2182216621324481E-3</v>
      </c>
      <c r="BK61" s="39">
        <f>BK$17*LCI!$AN$13</f>
        <v>1.1061691535094015E-6</v>
      </c>
      <c r="BL61" s="39">
        <f>BL$17*LCI!$E$13</f>
        <v>2.0419877006835245E-3</v>
      </c>
      <c r="BM61" s="39">
        <f>BM$17*LCI!$L$13</f>
        <v>2.1270049836625638E-3</v>
      </c>
      <c r="BN61" s="39">
        <f>BN$17*LCI!$S$13</f>
        <v>2.4596600184206663E-3</v>
      </c>
      <c r="BO61" s="39">
        <f>BO$17*LCI!$Z$13</f>
        <v>2.2627070592402226E-3</v>
      </c>
      <c r="BP61" s="39">
        <f>BP$17*LCI!$AG$13</f>
        <v>4.4350142732284617E-3</v>
      </c>
      <c r="BQ61" s="39">
        <f>BQ$17*LCI!$AN$13</f>
        <v>2.3015823686522441E-7</v>
      </c>
      <c r="BR61" s="39">
        <f>BR$17*LCI!$E$13</f>
        <v>1.4561744662889306E-3</v>
      </c>
      <c r="BS61" s="39">
        <f>BS$17*LCI!$L$13</f>
        <v>1.3040019337783259E-3</v>
      </c>
      <c r="BT61" s="39">
        <f>BT$17*LCI!$S$13</f>
        <v>1.3918776478457392E-3</v>
      </c>
      <c r="BU61" s="39">
        <f>BU$17*LCI!$Z$13</f>
        <v>2.0256484357156945E-3</v>
      </c>
      <c r="BV61" s="39">
        <f>BV$17*LCI!$AG$13</f>
        <v>5.274674345354901E-3</v>
      </c>
      <c r="BW61" s="39">
        <f>BW$17*LCI!$AN$13</f>
        <v>3.8536421620068314E-6</v>
      </c>
      <c r="BX61" s="39">
        <f>BX$17*LCI!$E$13</f>
        <v>2.677773536062516E-3</v>
      </c>
      <c r="BY61" s="39">
        <f>BY$17*LCI!$L$13</f>
        <v>4.1345722116233339E-3</v>
      </c>
      <c r="BZ61" s="39">
        <f>BZ$17*LCI!$S$13</f>
        <v>3.8918633942826154E-3</v>
      </c>
      <c r="CA61" s="39">
        <f>CA$17*LCI!$Z$13</f>
        <v>7.7929100627517416E-4</v>
      </c>
      <c r="CB61" s="39">
        <f>CB$17*LCI!$AG$13</f>
        <v>5.1788017544816614E-3</v>
      </c>
      <c r="CC61" s="39">
        <f>CC$17*LCI!$AN$13</f>
        <v>2.4061705631971067E-6</v>
      </c>
      <c r="CD61" s="39">
        <f>CD$17*LCI!$E$13</f>
        <v>2.4059042027854676E-3</v>
      </c>
      <c r="CE61" s="39">
        <f>CE$17*LCI!$L$13</f>
        <v>3.2402247590439205E-3</v>
      </c>
      <c r="CF61" s="39">
        <f>CF$17*LCI!$S$13</f>
        <v>2.5899441232914168E-3</v>
      </c>
      <c r="CG61" s="39">
        <f>CG$17*LCI!$Z$13</f>
        <v>1.9229262518052727E-3</v>
      </c>
      <c r="CH61" s="39">
        <f>CH$17*LCI!$AG$13</f>
        <v>4.2182216621324481E-3</v>
      </c>
      <c r="CI61" s="39">
        <f>CI$17*LCI!$AN$13</f>
        <v>1.1061691535094015E-6</v>
      </c>
      <c r="CJ61" s="39">
        <f>CJ$17*LCI!$E$13</f>
        <v>2.1131672695393392E-3</v>
      </c>
      <c r="CK61" s="39">
        <f>CK$17*LCI!$L$13</f>
        <v>2.1270049836625638E-3</v>
      </c>
      <c r="CL61" s="39">
        <f>CL$17*LCI!$S$13</f>
        <v>2.4596600184206663E-3</v>
      </c>
      <c r="CM61" s="39">
        <f>CM$17*LCI!$Z$13</f>
        <v>2.2627070592402226E-3</v>
      </c>
      <c r="CN61" s="39">
        <f>CN$17*LCI!$AG$13</f>
        <v>4.4350142732284617E-3</v>
      </c>
      <c r="CO61" s="39">
        <f>CO$17*LCI!$AN$13</f>
        <v>2.3015823686522441E-7</v>
      </c>
      <c r="CP61" s="39">
        <f>CP$17*LCI!$E$13</f>
        <v>1.576526925254967E-3</v>
      </c>
      <c r="CQ61" s="39">
        <f>CQ$17*LCI!$L$13</f>
        <v>1.3040019337783259E-3</v>
      </c>
      <c r="CR61" s="39">
        <f>CR$17*LCI!$S$13</f>
        <v>1.3918776478457392E-3</v>
      </c>
      <c r="CS61" s="39">
        <f>CS$17*LCI!$Z$13</f>
        <v>2.0256484357156945E-3</v>
      </c>
      <c r="CT61" s="39">
        <f>CT$17*LCI!$AG$13</f>
        <v>5.274674345354901E-3</v>
      </c>
      <c r="CU61" s="39">
        <f>CU$17*LCI!$AN$13</f>
        <v>3.8536421620068314E-6</v>
      </c>
    </row>
    <row r="62" spans="1:99" ht="12.75" customHeight="1" x14ac:dyDescent="0.2">
      <c r="A62" s="29">
        <v>56</v>
      </c>
      <c r="C62" s="30" t="s">
        <v>67</v>
      </c>
      <c r="D62" s="39">
        <f>D$18*LCI!$E$14</f>
        <v>2.2358264848881832E-3</v>
      </c>
      <c r="E62" s="39">
        <f>E$18*LCI!$L$14</f>
        <v>1.5718064116418821E-3</v>
      </c>
      <c r="F62" s="39">
        <f>F$18*LCI!$S$14</f>
        <v>3.5390299199527932E-3</v>
      </c>
      <c r="G62" s="39">
        <f>G$18*LCI!$Z$14</f>
        <v>2.3349830555008449E-3</v>
      </c>
      <c r="H62" s="39">
        <f>H$18*LCI!$AG$14</f>
        <v>2.9229379872143524E-3</v>
      </c>
      <c r="I62" s="39">
        <f>I$18*LCI!$AN$14</f>
        <v>6.4388140142489624E-3</v>
      </c>
      <c r="J62" s="39">
        <f>J$18*LCI!$E$14</f>
        <v>2.3701349943429967E-3</v>
      </c>
      <c r="K62" s="39">
        <f>K$18*LCI!$L$14</f>
        <v>2.1831074988349413E-3</v>
      </c>
      <c r="L62" s="39">
        <f>L$18*LCI!$S$14</f>
        <v>3.63761894343956E-3</v>
      </c>
      <c r="M62" s="39">
        <f>M$18*LCI!$Z$14</f>
        <v>3.0159040878070284E-3</v>
      </c>
      <c r="N62" s="39">
        <f>N$18*LCI!$AG$14</f>
        <v>4.2265776651840819E-3</v>
      </c>
      <c r="O62" s="39">
        <f>O$18*LCI!$AN$14</f>
        <v>7.222177287594154E-3</v>
      </c>
      <c r="P62" s="39">
        <f>P$18*LCI!$E$14</f>
        <v>2.8202469887915679E-3</v>
      </c>
      <c r="Q62" s="39">
        <f>Q$18*LCI!$L$14</f>
        <v>2.4421542275265317E-3</v>
      </c>
      <c r="R62" s="39">
        <f>R$18*LCI!$S$14</f>
        <v>3.9591646874991924E-3</v>
      </c>
      <c r="S62" s="39">
        <f>S$18*LCI!$Z$14</f>
        <v>4.5537003472618243E-3</v>
      </c>
      <c r="T62" s="39">
        <f>T$18*LCI!$AG$14</f>
        <v>5.141082395121576E-3</v>
      </c>
      <c r="U62" s="39">
        <f>U$18*LCI!$AN$14</f>
        <v>7.7645933414409313E-3</v>
      </c>
      <c r="V62" s="39">
        <f>V$18*LCI!$E$14</f>
        <v>4.0589037275095968E-3</v>
      </c>
      <c r="W62" s="39">
        <f>W$18*LCI!$L$14</f>
        <v>3.1568870133599201E-3</v>
      </c>
      <c r="X62" s="39">
        <f>X$18*LCI!$S$14</f>
        <v>5.5868506587861766E-3</v>
      </c>
      <c r="Y62" s="39">
        <f>Y$18*LCI!$Z$14</f>
        <v>4.7562437785475808E-3</v>
      </c>
      <c r="Z62" s="39">
        <f>Z$18*LCI!$AG$14</f>
        <v>7.2833503937580375E-3</v>
      </c>
      <c r="AA62" s="39">
        <f>AA$18*LCI!$AN$14</f>
        <v>8.4666499892555695E-3</v>
      </c>
      <c r="AB62" s="39">
        <f>AB$18*LCI!$E$14</f>
        <v>2.8206596137266104E-3</v>
      </c>
      <c r="AC62" s="39">
        <f>AC$18*LCI!$L$14</f>
        <v>3.8421934506801423E-3</v>
      </c>
      <c r="AD62" s="39">
        <f>AD$18*LCI!$S$14</f>
        <v>7.2163677176436004E-3</v>
      </c>
      <c r="AE62" s="39">
        <f>AE$18*LCI!$Z$14</f>
        <v>3.2712322999770217E-3</v>
      </c>
      <c r="AF62" s="39">
        <f>AF$18*LCI!$AG$14</f>
        <v>4.3419426527759588E-3</v>
      </c>
      <c r="AG62" s="39">
        <f>AG$18*LCI!$AN$14</f>
        <v>6.4388140142489624E-3</v>
      </c>
      <c r="AH62" s="39">
        <f>AH$18*LCI!$E$14</f>
        <v>4.2768949295355994E-3</v>
      </c>
      <c r="AI62" s="39">
        <f>AI$18*LCI!$L$14</f>
        <v>4.1908584822641058E-3</v>
      </c>
      <c r="AJ62" s="39">
        <f>AJ$18*LCI!$S$14</f>
        <v>7.7957856738165993E-3</v>
      </c>
      <c r="AK62" s="39">
        <f>AK$18*LCI!$Z$14</f>
        <v>4.6571090684833852E-3</v>
      </c>
      <c r="AL62" s="39">
        <f>AL$18*LCI!$AG$14</f>
        <v>6.2490118878068025E-3</v>
      </c>
      <c r="AM62" s="39">
        <f>AM$18*LCI!$AN$14</f>
        <v>7.8269556308160747E-3</v>
      </c>
      <c r="AN62" s="39">
        <f>AN$18*LCI!$E$14</f>
        <v>6.3620578929412079E-3</v>
      </c>
      <c r="AO62" s="39">
        <f>AO$18*LCI!$L$14</f>
        <v>5.0085446528548537E-3</v>
      </c>
      <c r="AP62" s="39">
        <f>AP$18*LCI!$S$14</f>
        <v>8.8429315102996984E-3</v>
      </c>
      <c r="AQ62" s="39">
        <f>AQ$18*LCI!$Z$14</f>
        <v>6.1801522238578424E-3</v>
      </c>
      <c r="AR62" s="39">
        <f>AR$18*LCI!$AG$14</f>
        <v>7.9988699846058695E-3</v>
      </c>
      <c r="AS62" s="39">
        <f>AS$18*LCI!$AN$14</f>
        <v>8.7465321270431447E-3</v>
      </c>
      <c r="AT62" s="39">
        <f>AT$18*LCI!$E$14</f>
        <v>9.5370187259973468E-3</v>
      </c>
      <c r="AU62" s="39">
        <f>AU$18*LCI!$L$14</f>
        <v>6.7356996712081433E-3</v>
      </c>
      <c r="AV62" s="39">
        <f>AV$18*LCI!$S$14</f>
        <v>1.0462599588368954E-2</v>
      </c>
      <c r="AW62" s="39">
        <f>AW$18*LCI!$Z$14</f>
        <v>7.778083601400732E-3</v>
      </c>
      <c r="AX62" s="39">
        <f>AX$18*LCI!$AG$14</f>
        <v>1.0766089189406358E-2</v>
      </c>
      <c r="AY62" s="39">
        <f>AY$18*LCI!$AN$14</f>
        <v>9.9001645483408358E-3</v>
      </c>
      <c r="AZ62" s="39">
        <f>AZ$18*LCI!$E$14</f>
        <v>2.8261088574237469E-3</v>
      </c>
      <c r="BA62" s="39">
        <f>BA$18*LCI!$L$14</f>
        <v>3.8421934506801423E-3</v>
      </c>
      <c r="BB62" s="39">
        <f>BB$18*LCI!$S$14</f>
        <v>7.2163677176436004E-3</v>
      </c>
      <c r="BC62" s="39">
        <f>BC$18*LCI!$Z$14</f>
        <v>3.2712322999770217E-3</v>
      </c>
      <c r="BD62" s="39">
        <f>BD$18*LCI!$AG$14</f>
        <v>4.3419426527759588E-3</v>
      </c>
      <c r="BE62" s="39">
        <f>BE$18*LCI!$AN$14</f>
        <v>6.4388140142489624E-3</v>
      </c>
      <c r="BF62" s="39">
        <f>BF$18*LCI!$E$14</f>
        <v>4.2824071308974407E-3</v>
      </c>
      <c r="BG62" s="39">
        <f>BG$18*LCI!$L$14</f>
        <v>4.1908584822641058E-3</v>
      </c>
      <c r="BH62" s="39">
        <f>BH$18*LCI!$S$14</f>
        <v>7.7957856738165993E-3</v>
      </c>
      <c r="BI62" s="39">
        <f>BI$18*LCI!$Z$14</f>
        <v>4.6571090684833852E-3</v>
      </c>
      <c r="BJ62" s="39">
        <f>BJ$18*LCI!$AG$14</f>
        <v>6.2490118878068025E-3</v>
      </c>
      <c r="BK62" s="39">
        <f>BK$18*LCI!$AN$14</f>
        <v>7.43974624791647E-3</v>
      </c>
      <c r="BL62" s="39">
        <f>BL$18*LCI!$E$14</f>
        <v>6.3822642654082348E-3</v>
      </c>
      <c r="BM62" s="39">
        <f>BM$18*LCI!$L$14</f>
        <v>5.0085446528548537E-3</v>
      </c>
      <c r="BN62" s="39">
        <f>BN$18*LCI!$S$14</f>
        <v>8.8429315102996984E-3</v>
      </c>
      <c r="BO62" s="39">
        <f>BO$18*LCI!$Z$14</f>
        <v>6.1801522238578424E-3</v>
      </c>
      <c r="BP62" s="39">
        <f>BP$18*LCI!$AG$14</f>
        <v>7.9988699846058695E-3</v>
      </c>
      <c r="BQ62" s="39">
        <f>BQ$18*LCI!$AN$14</f>
        <v>8.1142282576893883E-3</v>
      </c>
      <c r="BR62" s="39">
        <f>BR$18*LCI!$E$14</f>
        <v>1.053633237256695E-2</v>
      </c>
      <c r="BS62" s="39">
        <f>BS$18*LCI!$L$14</f>
        <v>6.7356996712081433E-3</v>
      </c>
      <c r="BT62" s="39">
        <f>BT$18*LCI!$S$14</f>
        <v>1.0462599588368954E-2</v>
      </c>
      <c r="BU62" s="39">
        <f>BU$18*LCI!$Z$14</f>
        <v>7.778083601400732E-3</v>
      </c>
      <c r="BV62" s="39">
        <f>BV$18*LCI!$AG$14</f>
        <v>1.0766089189406358E-2</v>
      </c>
      <c r="BW62" s="39">
        <f>BW$18*LCI!$AN$14</f>
        <v>8.4278260729064129E-3</v>
      </c>
      <c r="BX62" s="39">
        <f>BX$18*LCI!$E$14</f>
        <v>2.8245232805626033E-3</v>
      </c>
      <c r="BY62" s="39">
        <f>BY$18*LCI!$L$14</f>
        <v>3.8421934506801423E-3</v>
      </c>
      <c r="BZ62" s="39">
        <f>BZ$18*LCI!$S$14</f>
        <v>7.2163677176436004E-3</v>
      </c>
      <c r="CA62" s="39">
        <f>CA$18*LCI!$Z$14</f>
        <v>3.2712322999770217E-3</v>
      </c>
      <c r="CB62" s="39">
        <f>CB$18*LCI!$AG$14</f>
        <v>4.3419426527759588E-3</v>
      </c>
      <c r="CC62" s="39">
        <f>CC$18*LCI!$AN$14</f>
        <v>6.4388140142489624E-3</v>
      </c>
      <c r="CD62" s="39">
        <f>CD$18*LCI!$E$14</f>
        <v>4.2764411159159858E-3</v>
      </c>
      <c r="CE62" s="39">
        <f>CE$18*LCI!$L$14</f>
        <v>4.1908584822641058E-3</v>
      </c>
      <c r="CF62" s="39">
        <f>CF$18*LCI!$S$14</f>
        <v>7.7957856738165993E-3</v>
      </c>
      <c r="CG62" s="39">
        <f>CG$18*LCI!$Z$14</f>
        <v>4.6571090684833852E-3</v>
      </c>
      <c r="CH62" s="39">
        <f>CH$18*LCI!$AG$14</f>
        <v>6.2490118878068025E-3</v>
      </c>
      <c r="CI62" s="39">
        <f>CI$18*LCI!$AN$14</f>
        <v>7.43974624791647E-3</v>
      </c>
      <c r="CJ62" s="39">
        <f>CJ$18*LCI!$E$14</f>
        <v>6.3693855480544386E-3</v>
      </c>
      <c r="CK62" s="39">
        <f>CK$18*LCI!$L$14</f>
        <v>5.0085446528548537E-3</v>
      </c>
      <c r="CL62" s="39">
        <f>CL$18*LCI!$S$14</f>
        <v>8.8429315102996984E-3</v>
      </c>
      <c r="CM62" s="39">
        <f>CM$18*LCI!$Z$14</f>
        <v>6.1801522238578424E-3</v>
      </c>
      <c r="CN62" s="39">
        <f>CN$18*LCI!$AG$14</f>
        <v>7.9988699846058695E-3</v>
      </c>
      <c r="CO62" s="39">
        <f>CO$18*LCI!$AN$14</f>
        <v>8.1142282576893883E-3</v>
      </c>
      <c r="CP62" s="39">
        <f>CP$18*LCI!$E$14</f>
        <v>8.7700804128957571E-3</v>
      </c>
      <c r="CQ62" s="39">
        <f>CQ$18*LCI!$L$14</f>
        <v>6.7356996712081433E-3</v>
      </c>
      <c r="CR62" s="39">
        <f>CR$18*LCI!$S$14</f>
        <v>1.0462599588368954E-2</v>
      </c>
      <c r="CS62" s="39">
        <f>CS$18*LCI!$Z$14</f>
        <v>7.778083601400732E-3</v>
      </c>
      <c r="CT62" s="39">
        <f>CT$18*LCI!$AG$14</f>
        <v>1.0766089189406358E-2</v>
      </c>
      <c r="CU62" s="39">
        <f>CU$18*LCI!$AN$14</f>
        <v>8.4278260729064129E-3</v>
      </c>
    </row>
    <row r="63" spans="1:99" ht="12.75" customHeight="1" x14ac:dyDescent="0.2">
      <c r="A63" s="29">
        <v>57</v>
      </c>
      <c r="C63" s="30" t="s">
        <v>68</v>
      </c>
      <c r="D63" s="39">
        <f>D$19*LCI!$E$15</f>
        <v>6.2992996515313189E-5</v>
      </c>
      <c r="E63" s="39">
        <f>E$19*LCI!$L$15</f>
        <v>1.8947038477752848E-3</v>
      </c>
      <c r="F63" s="39">
        <f>F$19*LCI!$S$15</f>
        <v>2.7518983013862706E-3</v>
      </c>
      <c r="G63" s="39">
        <f>G$19*LCI!$Z$15</f>
        <v>2.1170881432148137E-3</v>
      </c>
      <c r="H63" s="39">
        <f>H$19*LCI!$AG$15</f>
        <v>1.4626828225998009E-3</v>
      </c>
      <c r="I63" s="39">
        <f>I$19*LCI!$AN$15</f>
        <v>3.4408674272202399E-3</v>
      </c>
      <c r="J63" s="39">
        <f>J$19*LCI!$E$15</f>
        <v>6.1884319605550676E-5</v>
      </c>
      <c r="K63" s="39">
        <f>K$19*LCI!$L$15</f>
        <v>1.7967503620140042E-3</v>
      </c>
      <c r="L63" s="39">
        <f>L$19*LCI!$S$15</f>
        <v>2.910660241283058E-3</v>
      </c>
      <c r="M63" s="39">
        <f>M$19*LCI!$Z$15</f>
        <v>2.598076135670379E-3</v>
      </c>
      <c r="N63" s="39">
        <f>N$19*LCI!$AG$15</f>
        <v>1.4908561887066547E-3</v>
      </c>
      <c r="O63" s="39">
        <f>O$19*LCI!$AN$15</f>
        <v>3.5765590579049126E-3</v>
      </c>
      <c r="P63" s="39">
        <f>P$19*LCI!$E$15</f>
        <v>6.8208116574890767E-5</v>
      </c>
      <c r="Q63" s="39">
        <f>Q$19*LCI!$L$15</f>
        <v>1.7578065318345807E-3</v>
      </c>
      <c r="R63" s="39">
        <f>R$19*LCI!$S$15</f>
        <v>3.0346606510868327E-3</v>
      </c>
      <c r="S63" s="39">
        <f>S$19*LCI!$Z$15</f>
        <v>3.1775612078844694E-3</v>
      </c>
      <c r="T63" s="39">
        <f>T$19*LCI!$AG$15</f>
        <v>1.5162091438495956E-3</v>
      </c>
      <c r="U63" s="39">
        <f>U$19*LCI!$AN$15</f>
        <v>3.6705145972573175E-3</v>
      </c>
      <c r="V63" s="39">
        <f>V$19*LCI!$E$15</f>
        <v>7.5674843859966368E-5</v>
      </c>
      <c r="W63" s="39">
        <f>W$19*LCI!$L$15</f>
        <v>1.905354280963476E-3</v>
      </c>
      <c r="X63" s="39">
        <f>X$19*LCI!$S$15</f>
        <v>4.3210806861375909E-3</v>
      </c>
      <c r="Y63" s="39">
        <f>Y$19*LCI!$Z$15</f>
        <v>3.4970948523064911E-3</v>
      </c>
      <c r="Z63" s="39">
        <f>Z$19*LCI!$AG$15</f>
        <v>2.2121049071395045E-3</v>
      </c>
      <c r="AA63" s="39">
        <f>AA$19*LCI!$AN$15</f>
        <v>3.7921225595098436E-3</v>
      </c>
      <c r="AB63" s="39">
        <f>AB$19*LCI!$E$15</f>
        <v>1.0999159767644079E-4</v>
      </c>
      <c r="AC63" s="39">
        <f>AC$19*LCI!$L$15</f>
        <v>2.8420557716629202E-3</v>
      </c>
      <c r="AD63" s="39">
        <f>AD$19*LCI!$S$15</f>
        <v>3.8366876135547453E-3</v>
      </c>
      <c r="AE63" s="39">
        <f>AE$19*LCI!$Z$15</f>
        <v>2.3272209613999085E-3</v>
      </c>
      <c r="AF63" s="39">
        <f>AF$19*LCI!$AG$15</f>
        <v>1.4695323377333159E-3</v>
      </c>
      <c r="AG63" s="39">
        <f>AG$19*LCI!$AN$15</f>
        <v>3.4408674272202399E-3</v>
      </c>
      <c r="AH63" s="39">
        <f>AH$19*LCI!$E$15</f>
        <v>2.1085153705390053E-4</v>
      </c>
      <c r="AI63" s="39">
        <f>AI$19*LCI!$L$15</f>
        <v>2.3875017523216492E-3</v>
      </c>
      <c r="AJ63" s="39">
        <f>AJ$19*LCI!$S$15</f>
        <v>3.791226561702667E-3</v>
      </c>
      <c r="AK63" s="39">
        <f>AK$19*LCI!$Z$15</f>
        <v>2.9814977639725277E-3</v>
      </c>
      <c r="AL63" s="39">
        <f>AL$19*LCI!$AG$15</f>
        <v>1.8307828405110021E-3</v>
      </c>
      <c r="AM63" s="39">
        <f>AM$19*LCI!$AN$15</f>
        <v>3.964806942717905E-3</v>
      </c>
      <c r="AN63" s="39">
        <f>AN$19*LCI!$E$15</f>
        <v>3.864639138219101E-4</v>
      </c>
      <c r="AO63" s="39">
        <f>AO$19*LCI!$L$15</f>
        <v>2.4723528439267472E-3</v>
      </c>
      <c r="AP63" s="39">
        <f>AP$19*LCI!$S$15</f>
        <v>4.0536637186998955E-3</v>
      </c>
      <c r="AQ63" s="39">
        <f>AQ$19*LCI!$Z$15</f>
        <v>3.7458901513513026E-3</v>
      </c>
      <c r="AR63" s="39">
        <f>AR$19*LCI!$AG$15</f>
        <v>2.0924676182921776E-3</v>
      </c>
      <c r="AS63" s="39">
        <f>AS$19*LCI!$AN$15</f>
        <v>4.3118914607137996E-3</v>
      </c>
      <c r="AT63" s="39">
        <f>AT$19*LCI!$E$15</f>
        <v>7.1835324059690289E-4</v>
      </c>
      <c r="AU63" s="39">
        <f>AU$19*LCI!$L$15</f>
        <v>2.4427300110708931E-3</v>
      </c>
      <c r="AV63" s="39">
        <f>AV$19*LCI!$S$15</f>
        <v>3.8902727353362834E-3</v>
      </c>
      <c r="AW63" s="39">
        <f>AW$19*LCI!$Z$15</f>
        <v>4.1277616555505494E-3</v>
      </c>
      <c r="AX63" s="39">
        <f>AX$19*LCI!$AG$15</f>
        <v>2.3243704098382125E-3</v>
      </c>
      <c r="AY63" s="39">
        <f>AY$19*LCI!$AN$15</f>
        <v>4.4705001497202411E-3</v>
      </c>
      <c r="AZ63" s="39">
        <f>AZ$19*LCI!$E$15</f>
        <v>1.1020409088812079E-4</v>
      </c>
      <c r="BA63" s="39">
        <f>BA$19*LCI!$L$15</f>
        <v>2.8420557716629202E-3</v>
      </c>
      <c r="BB63" s="39">
        <f>BB$19*LCI!$S$15</f>
        <v>3.8366876135547453E-3</v>
      </c>
      <c r="BC63" s="39">
        <f>BC$19*LCI!$Z$15</f>
        <v>2.3272209613999085E-3</v>
      </c>
      <c r="BD63" s="39">
        <f>BD$19*LCI!$AG$15</f>
        <v>1.4695323377333159E-3</v>
      </c>
      <c r="BE63" s="39">
        <f>BE$19*LCI!$AN$15</f>
        <v>3.4408674272202399E-3</v>
      </c>
      <c r="BF63" s="39">
        <f>BF$19*LCI!$E$15</f>
        <v>2.1112328937628497E-4</v>
      </c>
      <c r="BG63" s="39">
        <f>BG$19*LCI!$L$15</f>
        <v>2.3875017523216492E-3</v>
      </c>
      <c r="BH63" s="39">
        <f>BH$19*LCI!$S$15</f>
        <v>3.791226561702667E-3</v>
      </c>
      <c r="BI63" s="39">
        <f>BI$19*LCI!$Z$15</f>
        <v>2.9814977639725277E-3</v>
      </c>
      <c r="BJ63" s="39">
        <f>BJ$19*LCI!$AG$15</f>
        <v>1.8307828405110021E-3</v>
      </c>
      <c r="BK63" s="39">
        <f>BK$19*LCI!$AN$15</f>
        <v>3.9628069178085775E-3</v>
      </c>
      <c r="BL63" s="39">
        <f>BL$19*LCI!$E$15</f>
        <v>3.8685931988939533E-4</v>
      </c>
      <c r="BM63" s="39">
        <f>BM$19*LCI!$L$15</f>
        <v>2.4723528439267472E-3</v>
      </c>
      <c r="BN63" s="39">
        <f>BN$19*LCI!$S$15</f>
        <v>4.0536637186998955E-3</v>
      </c>
      <c r="BO63" s="39">
        <f>BO$19*LCI!$Z$15</f>
        <v>3.7458901513513026E-3</v>
      </c>
      <c r="BP63" s="39">
        <f>BP$19*LCI!$AG$15</f>
        <v>2.0924676182921776E-3</v>
      </c>
      <c r="BQ63" s="39">
        <f>BQ$19*LCI!$AN$15</f>
        <v>4.3145178376397392E-3</v>
      </c>
      <c r="BR63" s="39">
        <f>BR$19*LCI!$E$15</f>
        <v>6.8672235720857627E-4</v>
      </c>
      <c r="BS63" s="39">
        <f>BS$19*LCI!$L$15</f>
        <v>2.4427300110708931E-3</v>
      </c>
      <c r="BT63" s="39">
        <f>BT$19*LCI!$S$15</f>
        <v>3.8902727353362834E-3</v>
      </c>
      <c r="BU63" s="39">
        <f>BU$19*LCI!$Z$15</f>
        <v>4.1277616555505494E-3</v>
      </c>
      <c r="BV63" s="39">
        <f>BV$19*LCI!$AG$15</f>
        <v>2.3243704098382125E-3</v>
      </c>
      <c r="BW63" s="39">
        <f>BW$19*LCI!$AN$15</f>
        <v>4.4793781662076041E-3</v>
      </c>
      <c r="BX63" s="39">
        <f>BX$19*LCI!$E$15</f>
        <v>1.1014226133188944E-4</v>
      </c>
      <c r="BY63" s="39">
        <f>BY$19*LCI!$L$15</f>
        <v>2.8420557716629202E-3</v>
      </c>
      <c r="BZ63" s="39">
        <f>BZ$19*LCI!$S$15</f>
        <v>3.8366876135547453E-3</v>
      </c>
      <c r="CA63" s="39">
        <f>CA$19*LCI!$Z$15</f>
        <v>2.3272209613999085E-3</v>
      </c>
      <c r="CB63" s="39">
        <f>CB$19*LCI!$AG$15</f>
        <v>1.4695323377333159E-3</v>
      </c>
      <c r="CC63" s="39">
        <f>CC$19*LCI!$AN$15</f>
        <v>3.4408674272202399E-3</v>
      </c>
      <c r="CD63" s="39">
        <f>CD$19*LCI!$E$15</f>
        <v>2.1082916397698165E-4</v>
      </c>
      <c r="CE63" s="39">
        <f>CE$19*LCI!$L$15</f>
        <v>2.3875017523216492E-3</v>
      </c>
      <c r="CF63" s="39">
        <f>CF$19*LCI!$S$15</f>
        <v>3.791226561702667E-3</v>
      </c>
      <c r="CG63" s="39">
        <f>CG$19*LCI!$Z$15</f>
        <v>2.9814977639725277E-3</v>
      </c>
      <c r="CH63" s="39">
        <f>CH$19*LCI!$AG$15</f>
        <v>1.8307828405110021E-3</v>
      </c>
      <c r="CI63" s="39">
        <f>CI$19*LCI!$AN$15</f>
        <v>3.9628069178085775E-3</v>
      </c>
      <c r="CJ63" s="39">
        <f>CJ$19*LCI!$E$15</f>
        <v>3.8690903304620196E-4</v>
      </c>
      <c r="CK63" s="39">
        <f>CK$19*LCI!$L$15</f>
        <v>2.4723528439267472E-3</v>
      </c>
      <c r="CL63" s="39">
        <f>CL$19*LCI!$S$15</f>
        <v>4.0536637186998955E-3</v>
      </c>
      <c r="CM63" s="39">
        <f>CM$19*LCI!$Z$15</f>
        <v>3.7458901513513026E-3</v>
      </c>
      <c r="CN63" s="39">
        <f>CN$19*LCI!$AG$15</f>
        <v>2.0924676182921776E-3</v>
      </c>
      <c r="CO63" s="39">
        <f>CO$19*LCI!$AN$15</f>
        <v>4.3145178376397392E-3</v>
      </c>
      <c r="CP63" s="39">
        <f>CP$19*LCI!$E$15</f>
        <v>7.4347978994095522E-4</v>
      </c>
      <c r="CQ63" s="39">
        <f>CQ$19*LCI!$L$15</f>
        <v>2.4427300110708931E-3</v>
      </c>
      <c r="CR63" s="39">
        <f>CR$19*LCI!$S$15</f>
        <v>3.8902727353362834E-3</v>
      </c>
      <c r="CS63" s="39">
        <f>CS$19*LCI!$Z$15</f>
        <v>4.1277616555505494E-3</v>
      </c>
      <c r="CT63" s="39">
        <f>CT$19*LCI!$AG$15</f>
        <v>2.3243704098382125E-3</v>
      </c>
      <c r="CU63" s="39">
        <f>CU$19*LCI!$AN$15</f>
        <v>4.4793781662076041E-3</v>
      </c>
    </row>
    <row r="64" spans="1:99" ht="12.75" customHeight="1" x14ac:dyDescent="0.2">
      <c r="A64" s="29">
        <v>58</v>
      </c>
      <c r="C64" s="30" t="s">
        <v>69</v>
      </c>
      <c r="D64" s="39">
        <f>D$20*LCI!$E$16</f>
        <v>0</v>
      </c>
      <c r="E64" s="39">
        <f>E$20*LCI!$L$16</f>
        <v>0</v>
      </c>
      <c r="F64" s="39">
        <f>F$20*LCI!$S$16</f>
        <v>1.7300779995306438E-3</v>
      </c>
      <c r="G64" s="39">
        <f>G$20*LCI!$Z$16</f>
        <v>6.7434441421240006E-4</v>
      </c>
      <c r="H64" s="39">
        <f>H$20*LCI!$AG$16</f>
        <v>1.2797444359011691E-4</v>
      </c>
      <c r="I64" s="39">
        <f>I$20*LCI!$AN$16</f>
        <v>2.0035802740909644E-3</v>
      </c>
      <c r="J64" s="39">
        <f>J$20*LCI!$E$16</f>
        <v>0</v>
      </c>
      <c r="K64" s="39">
        <f>K$20*LCI!$L$16</f>
        <v>0</v>
      </c>
      <c r="L64" s="39">
        <f>L$20*LCI!$S$16</f>
        <v>1.967158982569139E-3</v>
      </c>
      <c r="M64" s="39">
        <f>M$20*LCI!$Z$16</f>
        <v>1.2409700531328754E-3</v>
      </c>
      <c r="N64" s="39">
        <f>N$20*LCI!$AG$16</f>
        <v>2.1575037865212079E-4</v>
      </c>
      <c r="O64" s="39">
        <f>O$20*LCI!$AN$16</f>
        <v>3.0376628100022463E-3</v>
      </c>
      <c r="P64" s="39">
        <f>P$20*LCI!$E$16</f>
        <v>0</v>
      </c>
      <c r="Q64" s="39">
        <f>Q$20*LCI!$L$16</f>
        <v>0</v>
      </c>
      <c r="R64" s="39">
        <f>R$20*LCI!$S$16</f>
        <v>1.7021666903035088E-3</v>
      </c>
      <c r="S64" s="39">
        <f>S$20*LCI!$Z$16</f>
        <v>1.5770687985608249E-3</v>
      </c>
      <c r="T64" s="39">
        <f>T$20*LCI!$AG$16</f>
        <v>2.8111782374444397E-4</v>
      </c>
      <c r="U64" s="39">
        <f>U$20*LCI!$AN$16</f>
        <v>3.7536817855736561E-3</v>
      </c>
      <c r="V64" s="39">
        <f>V$20*LCI!$E$16</f>
        <v>0</v>
      </c>
      <c r="W64" s="39">
        <f>W$20*LCI!$L$16</f>
        <v>0</v>
      </c>
      <c r="X64" s="39">
        <f>X$20*LCI!$S$16</f>
        <v>1.9012298746083356E-3</v>
      </c>
      <c r="Y64" s="39">
        <f>Y$20*LCI!$Z$16</f>
        <v>3.8731162159721861E-3</v>
      </c>
      <c r="Z64" s="39">
        <f>Z$20*LCI!$AG$16</f>
        <v>3.7894993984567612E-4</v>
      </c>
      <c r="AA64" s="39">
        <f>AA$20*LCI!$AN$16</f>
        <v>4.6804351111736234E-3</v>
      </c>
      <c r="AB64" s="39">
        <f>AB$20*LCI!$E$16</f>
        <v>0</v>
      </c>
      <c r="AC64" s="39">
        <f>AC$20*LCI!$L$16</f>
        <v>0</v>
      </c>
      <c r="AD64" s="39">
        <f>AD$20*LCI!$S$16</f>
        <v>3.0892699112930609E-3</v>
      </c>
      <c r="AE64" s="39">
        <f>AE$20*LCI!$Z$16</f>
        <v>1.9617292049815332E-3</v>
      </c>
      <c r="AF64" s="39">
        <f>AF$20*LCI!$AG$16</f>
        <v>1.6708046149389606E-4</v>
      </c>
      <c r="AG64" s="39">
        <f>AG$20*LCI!$AN$16</f>
        <v>2.0035802740909644E-3</v>
      </c>
      <c r="AH64" s="39">
        <f>AH$20*LCI!$E$16</f>
        <v>0</v>
      </c>
      <c r="AI64" s="39">
        <f>AI$20*LCI!$L$16</f>
        <v>0</v>
      </c>
      <c r="AJ64" s="39">
        <f>AJ$20*LCI!$S$16</f>
        <v>3.6700559107665474E-3</v>
      </c>
      <c r="AK64" s="39">
        <f>AK$20*LCI!$Z$16</f>
        <v>2.9383855112797685E-3</v>
      </c>
      <c r="AL64" s="39">
        <f>AL$20*LCI!$AG$16</f>
        <v>2.0181841462273503E-4</v>
      </c>
      <c r="AM64" s="39">
        <f>AM$20*LCI!$AN$16</f>
        <v>3.2265157642772432E-3</v>
      </c>
      <c r="AN64" s="39">
        <f>AN$20*LCI!$E$16</f>
        <v>0</v>
      </c>
      <c r="AO64" s="39">
        <f>AO$20*LCI!$L$16</f>
        <v>0</v>
      </c>
      <c r="AP64" s="39">
        <f>AP$20*LCI!$S$16</f>
        <v>4.4111350132420802E-3</v>
      </c>
      <c r="AQ64" s="39">
        <f>AQ$20*LCI!$Z$16</f>
        <v>3.9375777362343524E-3</v>
      </c>
      <c r="AR64" s="39">
        <f>AR$20*LCI!$AG$16</f>
        <v>4.7295833099106056E-4</v>
      </c>
      <c r="AS64" s="39">
        <f>AS$20*LCI!$AN$16</f>
        <v>4.0366512142598994E-3</v>
      </c>
      <c r="AT64" s="39">
        <f>AT$20*LCI!$E$16</f>
        <v>0</v>
      </c>
      <c r="AU64" s="39">
        <f>AU$20*LCI!$L$16</f>
        <v>0</v>
      </c>
      <c r="AV64" s="39">
        <f>AV$20*LCI!$S$16</f>
        <v>5.0801443787935876E-3</v>
      </c>
      <c r="AW64" s="39">
        <f>AW$20*LCI!$Z$16</f>
        <v>4.8219119807778668E-3</v>
      </c>
      <c r="AX64" s="39">
        <f>AX$20*LCI!$AG$16</f>
        <v>5.1180940728304855E-4</v>
      </c>
      <c r="AY64" s="39">
        <f>AY$20*LCI!$AN$16</f>
        <v>4.2831464807666425E-3</v>
      </c>
      <c r="AZ64" s="39">
        <f>AZ$20*LCI!$E$16</f>
        <v>0</v>
      </c>
      <c r="BA64" s="39">
        <f>BA$20*LCI!$L$16</f>
        <v>0</v>
      </c>
      <c r="BB64" s="39">
        <f>BB$20*LCI!$S$16</f>
        <v>3.0892699112930609E-3</v>
      </c>
      <c r="BC64" s="39">
        <f>BC$20*LCI!$Z$16</f>
        <v>1.9617292049815332E-3</v>
      </c>
      <c r="BD64" s="39">
        <f>BD$20*LCI!$AG$16</f>
        <v>1.6708046149389606E-4</v>
      </c>
      <c r="BE64" s="39">
        <f>BE$20*LCI!$AN$16</f>
        <v>2.0035802740909644E-3</v>
      </c>
      <c r="BF64" s="39">
        <f>BF$20*LCI!$E$16</f>
        <v>0</v>
      </c>
      <c r="BG64" s="39">
        <f>BG$20*LCI!$L$16</f>
        <v>0</v>
      </c>
      <c r="BH64" s="39">
        <f>BH$20*LCI!$S$16</f>
        <v>3.6700559107665474E-3</v>
      </c>
      <c r="BI64" s="39">
        <f>BI$20*LCI!$Z$16</f>
        <v>2.9383855112797685E-3</v>
      </c>
      <c r="BJ64" s="39">
        <f>BJ$20*LCI!$AG$16</f>
        <v>2.0181841462273503E-4</v>
      </c>
      <c r="BK64" s="39">
        <f>BK$20*LCI!$AN$16</f>
        <v>3.1948293785159275E-3</v>
      </c>
      <c r="BL64" s="39">
        <f>BL$20*LCI!$E$16</f>
        <v>0</v>
      </c>
      <c r="BM64" s="39">
        <f>BM$20*LCI!$L$16</f>
        <v>0</v>
      </c>
      <c r="BN64" s="39">
        <f>BN$20*LCI!$S$16</f>
        <v>4.4111350132420802E-3</v>
      </c>
      <c r="BO64" s="39">
        <f>BO$20*LCI!$Z$16</f>
        <v>3.9375777362343524E-3</v>
      </c>
      <c r="BP64" s="39">
        <f>BP$20*LCI!$AG$16</f>
        <v>4.7295833099106056E-4</v>
      </c>
      <c r="BQ64" s="39">
        <f>BQ$20*LCI!$AN$16</f>
        <v>3.9975571387647121E-3</v>
      </c>
      <c r="BR64" s="39">
        <f>BR$20*LCI!$E$16</f>
        <v>0</v>
      </c>
      <c r="BS64" s="39">
        <f>BS$20*LCI!$L$16</f>
        <v>0</v>
      </c>
      <c r="BT64" s="39">
        <f>BT$20*LCI!$S$16</f>
        <v>5.0801443787935876E-3</v>
      </c>
      <c r="BU64" s="39">
        <f>BU$20*LCI!$Z$16</f>
        <v>4.8219119807778668E-3</v>
      </c>
      <c r="BV64" s="39">
        <f>BV$20*LCI!$AG$16</f>
        <v>5.1180940728304855E-4</v>
      </c>
      <c r="BW64" s="39">
        <f>BW$20*LCI!$AN$16</f>
        <v>4.5056654365405787E-3</v>
      </c>
      <c r="BX64" s="39">
        <f>BX$20*LCI!$E$16</f>
        <v>0</v>
      </c>
      <c r="BY64" s="39">
        <f>BY$20*LCI!$L$16</f>
        <v>0</v>
      </c>
      <c r="BZ64" s="39">
        <f>BZ$20*LCI!$S$16</f>
        <v>3.0892699112930609E-3</v>
      </c>
      <c r="CA64" s="39">
        <f>CA$20*LCI!$Z$16</f>
        <v>1.9617292049815332E-3</v>
      </c>
      <c r="CB64" s="39">
        <f>CB$20*LCI!$AG$16</f>
        <v>1.6708046149389606E-4</v>
      </c>
      <c r="CC64" s="39">
        <f>CC$20*LCI!$AN$16</f>
        <v>2.0035802740909644E-3</v>
      </c>
      <c r="CD64" s="39">
        <f>CD$20*LCI!$E$16</f>
        <v>0</v>
      </c>
      <c r="CE64" s="39">
        <f>CE$20*LCI!$L$16</f>
        <v>0</v>
      </c>
      <c r="CF64" s="39">
        <f>CF$20*LCI!$S$16</f>
        <v>3.6700559107665474E-3</v>
      </c>
      <c r="CG64" s="39">
        <f>CG$20*LCI!$Z$16</f>
        <v>2.9383855112797685E-3</v>
      </c>
      <c r="CH64" s="39">
        <f>CH$20*LCI!$AG$16</f>
        <v>2.0181841462273503E-4</v>
      </c>
      <c r="CI64" s="39">
        <f>CI$20*LCI!$AN$16</f>
        <v>3.1948293785159275E-3</v>
      </c>
      <c r="CJ64" s="39">
        <f>CJ$20*LCI!$E$16</f>
        <v>0</v>
      </c>
      <c r="CK64" s="39">
        <f>CK$20*LCI!$L$16</f>
        <v>0</v>
      </c>
      <c r="CL64" s="39">
        <f>CL$20*LCI!$S$16</f>
        <v>4.4111350132420802E-3</v>
      </c>
      <c r="CM64" s="39">
        <f>CM$20*LCI!$Z$16</f>
        <v>3.9375777362343524E-3</v>
      </c>
      <c r="CN64" s="39">
        <f>CN$20*LCI!$AG$16</f>
        <v>4.7295833099106056E-4</v>
      </c>
      <c r="CO64" s="39">
        <f>CO$20*LCI!$AN$16</f>
        <v>3.9975571387647121E-3</v>
      </c>
      <c r="CP64" s="39">
        <f>CP$20*LCI!$E$16</f>
        <v>0</v>
      </c>
      <c r="CQ64" s="39">
        <f>CQ$20*LCI!$L$16</f>
        <v>0</v>
      </c>
      <c r="CR64" s="39">
        <f>CR$20*LCI!$S$16</f>
        <v>5.0801443787935876E-3</v>
      </c>
      <c r="CS64" s="39">
        <f>CS$20*LCI!$Z$16</f>
        <v>4.8219119807778668E-3</v>
      </c>
      <c r="CT64" s="39">
        <f>CT$20*LCI!$AG$16</f>
        <v>5.1180940728304855E-4</v>
      </c>
      <c r="CU64" s="39">
        <f>CU$20*LCI!$AN$16</f>
        <v>4.5056654365405787E-3</v>
      </c>
    </row>
    <row r="65" spans="1:99" ht="12.75" customHeight="1" x14ac:dyDescent="0.2">
      <c r="A65" s="29">
        <v>59</v>
      </c>
      <c r="C65" s="30" t="s">
        <v>70</v>
      </c>
      <c r="D65" s="39">
        <f>D$21*LCI!$E$17</f>
        <v>1.7212775193063077E-4</v>
      </c>
      <c r="E65" s="39">
        <f>E$21*LCI!$L$17</f>
        <v>1.8768121868377977E-3</v>
      </c>
      <c r="F65" s="39">
        <f>F$21*LCI!$S$17</f>
        <v>4.3595543198243075E-3</v>
      </c>
      <c r="G65" s="39">
        <f>G$21*LCI!$Z$17</f>
        <v>1.0801147994169114E-3</v>
      </c>
      <c r="H65" s="39">
        <f>H$21*LCI!$AG$17</f>
        <v>1.3468694982542897E-3</v>
      </c>
      <c r="I65" s="39">
        <f>I$21*LCI!$AN$17</f>
        <v>0</v>
      </c>
      <c r="J65" s="39">
        <f>J$21*LCI!$E$17</f>
        <v>1.6471228361353906E-4</v>
      </c>
      <c r="K65" s="39">
        <f>K$21*LCI!$L$17</f>
        <v>2.30657057579184E-3</v>
      </c>
      <c r="L65" s="39">
        <f>L$21*LCI!$S$17</f>
        <v>3.2454843023377281E-3</v>
      </c>
      <c r="M65" s="39">
        <f>M$21*LCI!$Z$17</f>
        <v>1.5357399620349063E-3</v>
      </c>
      <c r="N65" s="39">
        <f>N$21*LCI!$AG$17</f>
        <v>1.5875418493961752E-3</v>
      </c>
      <c r="O65" s="39">
        <f>O$21*LCI!$AN$17</f>
        <v>0</v>
      </c>
      <c r="P65" s="39">
        <f>P$21*LCI!$E$17</f>
        <v>1.664289034278218E-4</v>
      </c>
      <c r="Q65" s="39">
        <f>Q$21*LCI!$L$17</f>
        <v>2.0995341334490115E-3</v>
      </c>
      <c r="R65" s="39">
        <f>R$21*LCI!$S$17</f>
        <v>2.5767924389113886E-3</v>
      </c>
      <c r="S65" s="39">
        <f>S$21*LCI!$Z$17</f>
        <v>1.6165782871868334E-3</v>
      </c>
      <c r="T65" s="39">
        <f>T$21*LCI!$AG$17</f>
        <v>1.4313792307952588E-3</v>
      </c>
      <c r="U65" s="39">
        <f>U$21*LCI!$AN$17</f>
        <v>0</v>
      </c>
      <c r="V65" s="39">
        <f>V$21*LCI!$E$17</f>
        <v>1.4747127258173595E-4</v>
      </c>
      <c r="W65" s="39">
        <f>W$21*LCI!$L$17</f>
        <v>2.2434114303314201E-3</v>
      </c>
      <c r="X65" s="39">
        <f>X$21*LCI!$S$17</f>
        <v>1.7180105202543163E-3</v>
      </c>
      <c r="Y65" s="39">
        <f>Y$21*LCI!$Z$17</f>
        <v>1.1163254937195421E-3</v>
      </c>
      <c r="Z65" s="39">
        <f>Z$21*LCI!$AG$17</f>
        <v>1.354467781366019E-3</v>
      </c>
      <c r="AA65" s="39">
        <f>AA$21*LCI!$AN$17</f>
        <v>0</v>
      </c>
      <c r="AB65" s="39">
        <f>AB$21*LCI!$E$17</f>
        <v>1.635157595754121E-4</v>
      </c>
      <c r="AC65" s="39">
        <f>AC$21*LCI!$L$17</f>
        <v>2.4091469144500079E-3</v>
      </c>
      <c r="AD65" s="39">
        <f>AD$21*LCI!$S$17</f>
        <v>4.4225484390350307E-3</v>
      </c>
      <c r="AE65" s="39">
        <f>AE$21*LCI!$Z$17</f>
        <v>1.0558708866988094E-3</v>
      </c>
      <c r="AF65" s="39">
        <f>AF$21*LCI!$AG$17</f>
        <v>1.2635117465538584E-3</v>
      </c>
      <c r="AG65" s="39">
        <f>AG$21*LCI!$AN$17</f>
        <v>0</v>
      </c>
      <c r="AH65" s="39">
        <f>AH$21*LCI!$E$17</f>
        <v>1.3992853834282764E-4</v>
      </c>
      <c r="AI65" s="39">
        <f>AI$21*LCI!$L$17</f>
        <v>2.6449554778393948E-3</v>
      </c>
      <c r="AJ65" s="39">
        <f>AJ$21*LCI!$S$17</f>
        <v>2.6601496062181765E-3</v>
      </c>
      <c r="AK65" s="39">
        <f>AK$21*LCI!$Z$17</f>
        <v>1.2413438741360797E-3</v>
      </c>
      <c r="AL65" s="39">
        <f>AL$21*LCI!$AG$17</f>
        <v>1.4063232027336952E-3</v>
      </c>
      <c r="AM65" s="39">
        <f>AM$21*LCI!$AN$17</f>
        <v>0</v>
      </c>
      <c r="AN65" s="39">
        <f>AN$21*LCI!$E$17</f>
        <v>1.1808481229853001E-4</v>
      </c>
      <c r="AO65" s="39">
        <f>AO$21*LCI!$L$17</f>
        <v>2.2035604752291579E-3</v>
      </c>
      <c r="AP65" s="39">
        <f>AP$21*LCI!$S$17</f>
        <v>1.62300505808686E-3</v>
      </c>
      <c r="AQ65" s="39">
        <f>AQ$21*LCI!$Z$17</f>
        <v>1.0734618330166901E-3</v>
      </c>
      <c r="AR65" s="39">
        <f>AR$21*LCI!$AG$17</f>
        <v>1.156073069503481E-3</v>
      </c>
      <c r="AS65" s="39">
        <f>AS$21*LCI!$AN$17</f>
        <v>0</v>
      </c>
      <c r="AT65" s="39">
        <f>AT$21*LCI!$E$17</f>
        <v>8.8333391063771409E-5</v>
      </c>
      <c r="AU65" s="39">
        <f>AU$21*LCI!$L$17</f>
        <v>1.8771863871575843E-3</v>
      </c>
      <c r="AV65" s="39">
        <f>AV$21*LCI!$S$17</f>
        <v>6.9783134977964361E-4</v>
      </c>
      <c r="AW65" s="39">
        <f>AW$21*LCI!$Z$17</f>
        <v>4.9455415542762945E-4</v>
      </c>
      <c r="AX65" s="39">
        <f>AX$21*LCI!$AG$17</f>
        <v>8.8066897294773175E-4</v>
      </c>
      <c r="AY65" s="39">
        <f>AY$21*LCI!$AN$17</f>
        <v>0</v>
      </c>
      <c r="AZ65" s="39">
        <f>AZ$21*LCI!$E$17</f>
        <v>1.6476641283404934E-4</v>
      </c>
      <c r="BA65" s="39">
        <f>BA$21*LCI!$L$17</f>
        <v>2.4091469144500079E-3</v>
      </c>
      <c r="BB65" s="39">
        <f>BB$21*LCI!$S$17</f>
        <v>4.4225484390350307E-3</v>
      </c>
      <c r="BC65" s="39">
        <f>BC$21*LCI!$Z$17</f>
        <v>1.0558708866988094E-3</v>
      </c>
      <c r="BD65" s="39">
        <f>BD$21*LCI!$AG$17</f>
        <v>1.2635117465538584E-3</v>
      </c>
      <c r="BE65" s="39">
        <f>BE$21*LCI!$AN$17</f>
        <v>0</v>
      </c>
      <c r="BF65" s="39">
        <f>BF$21*LCI!$E$17</f>
        <v>1.4340556239174359E-4</v>
      </c>
      <c r="BG65" s="39">
        <f>BG$21*LCI!$L$17</f>
        <v>2.6449554778393948E-3</v>
      </c>
      <c r="BH65" s="39">
        <f>BH$21*LCI!$S$17</f>
        <v>2.6601496062181765E-3</v>
      </c>
      <c r="BI65" s="39">
        <f>BI$21*LCI!$Z$17</f>
        <v>1.2413438741360797E-3</v>
      </c>
      <c r="BJ65" s="39">
        <f>BJ$21*LCI!$AG$17</f>
        <v>1.4063232027336952E-3</v>
      </c>
      <c r="BK65" s="39">
        <f>BK$21*LCI!$AN$17</f>
        <v>0</v>
      </c>
      <c r="BL65" s="39">
        <f>BL$21*LCI!$E$17</f>
        <v>1.23653416452388E-4</v>
      </c>
      <c r="BM65" s="39">
        <f>BM$21*LCI!$L$17</f>
        <v>2.2035604752291579E-3</v>
      </c>
      <c r="BN65" s="39">
        <f>BN$21*LCI!$S$17</f>
        <v>1.62300505808686E-3</v>
      </c>
      <c r="BO65" s="39">
        <f>BO$21*LCI!$Z$17</f>
        <v>1.0734618330166901E-3</v>
      </c>
      <c r="BP65" s="39">
        <f>BP$21*LCI!$AG$17</f>
        <v>1.156073069503481E-3</v>
      </c>
      <c r="BQ65" s="39">
        <f>BQ$21*LCI!$AN$17</f>
        <v>0</v>
      </c>
      <c r="BR65" s="39">
        <f>BR$21*LCI!$E$17</f>
        <v>8.4028639173119708E-5</v>
      </c>
      <c r="BS65" s="39">
        <f>BS$21*LCI!$L$17</f>
        <v>1.8771863871575843E-3</v>
      </c>
      <c r="BT65" s="39">
        <f>BT$21*LCI!$S$17</f>
        <v>6.9783134977964361E-4</v>
      </c>
      <c r="BU65" s="39">
        <f>BU$21*LCI!$Z$17</f>
        <v>4.9455415542762945E-4</v>
      </c>
      <c r="BV65" s="39">
        <f>BV$21*LCI!$AG$17</f>
        <v>8.8066897294773175E-4</v>
      </c>
      <c r="BW65" s="39">
        <f>BW$21*LCI!$AN$17</f>
        <v>0</v>
      </c>
      <c r="BX65" s="39">
        <f>BX$21*LCI!$E$17</f>
        <v>1.6280550718710243E-4</v>
      </c>
      <c r="BY65" s="39">
        <f>BY$21*LCI!$L$17</f>
        <v>2.4091469144500079E-3</v>
      </c>
      <c r="BZ65" s="39">
        <f>BZ$21*LCI!$S$17</f>
        <v>4.4225484390350307E-3</v>
      </c>
      <c r="CA65" s="39">
        <f>CA$21*LCI!$Z$17</f>
        <v>1.0558708866988094E-3</v>
      </c>
      <c r="CB65" s="39">
        <f>CB$21*LCI!$AG$17</f>
        <v>1.2635117465538584E-3</v>
      </c>
      <c r="CC65" s="39">
        <f>CC$21*LCI!$AN$17</f>
        <v>0</v>
      </c>
      <c r="CD65" s="39">
        <f>CD$21*LCI!$E$17</f>
        <v>1.3980017054166698E-4</v>
      </c>
      <c r="CE65" s="39">
        <f>CE$21*LCI!$L$17</f>
        <v>2.6449554778393948E-3</v>
      </c>
      <c r="CF65" s="39">
        <f>CF$21*LCI!$S$17</f>
        <v>2.6601496062181765E-3</v>
      </c>
      <c r="CG65" s="39">
        <f>CG$21*LCI!$Z$17</f>
        <v>1.2413438741360797E-3</v>
      </c>
      <c r="CH65" s="39">
        <f>CH$21*LCI!$AG$17</f>
        <v>1.4063232027336952E-3</v>
      </c>
      <c r="CI65" s="39">
        <f>CI$21*LCI!$AN$17</f>
        <v>0</v>
      </c>
      <c r="CJ65" s="39">
        <f>CJ$21*LCI!$E$17</f>
        <v>1.1890188024604927E-4</v>
      </c>
      <c r="CK65" s="39">
        <f>CK$21*LCI!$L$17</f>
        <v>2.2035604752291579E-3</v>
      </c>
      <c r="CL65" s="39">
        <f>CL$21*LCI!$S$17</f>
        <v>1.62300505808686E-3</v>
      </c>
      <c r="CM65" s="39">
        <f>CM$21*LCI!$Z$17</f>
        <v>1.0734618330166901E-3</v>
      </c>
      <c r="CN65" s="39">
        <f>CN$21*LCI!$AG$17</f>
        <v>1.156073069503481E-3</v>
      </c>
      <c r="CO65" s="39">
        <f>CO$21*LCI!$AN$17</f>
        <v>0</v>
      </c>
      <c r="CP65" s="39">
        <f>CP$21*LCI!$E$17</f>
        <v>9.552507421854768E-5</v>
      </c>
      <c r="CQ65" s="39">
        <f>CQ$21*LCI!$L$17</f>
        <v>1.8771863871575843E-3</v>
      </c>
      <c r="CR65" s="39">
        <f>CR$21*LCI!$S$17</f>
        <v>6.9783134977964361E-4</v>
      </c>
      <c r="CS65" s="39">
        <f>CS$21*LCI!$Z$17</f>
        <v>4.9455415542762945E-4</v>
      </c>
      <c r="CT65" s="39">
        <f>CT$21*LCI!$AG$17</f>
        <v>8.8066897294773175E-4</v>
      </c>
      <c r="CU65" s="39">
        <f>CU$21*LCI!$AN$17</f>
        <v>0</v>
      </c>
    </row>
    <row r="66" spans="1:99" ht="12.75" customHeight="1" x14ac:dyDescent="0.2">
      <c r="A66" s="29">
        <v>60</v>
      </c>
      <c r="C66" s="30" t="s">
        <v>71</v>
      </c>
      <c r="D66" s="39">
        <f>D$22*LCI!$E$18</f>
        <v>9.3213906976865463E-4</v>
      </c>
      <c r="E66" s="39">
        <f>E$22*LCI!$L$18</f>
        <v>0</v>
      </c>
      <c r="F66" s="39">
        <f>F$22*LCI!$S$18</f>
        <v>0</v>
      </c>
      <c r="G66" s="39">
        <f>G$22*LCI!$Z$18</f>
        <v>0</v>
      </c>
      <c r="H66" s="39">
        <f>H$22*LCI!$AG$18</f>
        <v>0</v>
      </c>
      <c r="I66" s="39">
        <f>I$22*LCI!$AN$18</f>
        <v>2.4340697545185059E-3</v>
      </c>
      <c r="J66" s="39">
        <f>J$22*LCI!$E$18</f>
        <v>1.1643856164298054E-3</v>
      </c>
      <c r="K66" s="39">
        <f>K$22*LCI!$L$18</f>
        <v>0</v>
      </c>
      <c r="L66" s="39">
        <f>L$22*LCI!$S$18</f>
        <v>0</v>
      </c>
      <c r="M66" s="39">
        <f>M$22*LCI!$Z$18</f>
        <v>0</v>
      </c>
      <c r="N66" s="39">
        <f>N$22*LCI!$AG$18</f>
        <v>0</v>
      </c>
      <c r="O66" s="39">
        <f>O$22*LCI!$AN$18</f>
        <v>1.510946164319384E-3</v>
      </c>
      <c r="P66" s="39">
        <f>P$22*LCI!$E$18</f>
        <v>1.3897571646659314E-3</v>
      </c>
      <c r="Q66" s="39">
        <f>Q$22*LCI!$L$18</f>
        <v>0</v>
      </c>
      <c r="R66" s="39">
        <f>R$22*LCI!$S$18</f>
        <v>0</v>
      </c>
      <c r="S66" s="39">
        <f>S$22*LCI!$Z$18</f>
        <v>0</v>
      </c>
      <c r="T66" s="39">
        <f>T$22*LCI!$AG$18</f>
        <v>0</v>
      </c>
      <c r="U66" s="39">
        <f>U$22*LCI!$AN$18</f>
        <v>8.7175733322895053E-4</v>
      </c>
      <c r="V66" s="39">
        <f>V$22*LCI!$E$18</f>
        <v>1.9365887444149855E-3</v>
      </c>
      <c r="W66" s="39">
        <f>W$22*LCI!$L$18</f>
        <v>0</v>
      </c>
      <c r="X66" s="39">
        <f>X$22*LCI!$S$18</f>
        <v>0</v>
      </c>
      <c r="Y66" s="39">
        <f>Y$22*LCI!$Z$18</f>
        <v>0</v>
      </c>
      <c r="Z66" s="39">
        <f>Z$22*LCI!$AG$18</f>
        <v>0</v>
      </c>
      <c r="AA66" s="39">
        <f>AA$22*LCI!$AN$18</f>
        <v>4.4446332948980101E-5</v>
      </c>
      <c r="AB66" s="39">
        <f>AB$22*LCI!$E$18</f>
        <v>1.0895103882403209E-3</v>
      </c>
      <c r="AC66" s="39">
        <f>AC$22*LCI!$L$18</f>
        <v>0</v>
      </c>
      <c r="AD66" s="39">
        <f>AD$22*LCI!$S$18</f>
        <v>0</v>
      </c>
      <c r="AE66" s="39">
        <f>AE$22*LCI!$Z$18</f>
        <v>0</v>
      </c>
      <c r="AF66" s="39">
        <f>AF$22*LCI!$AG$18</f>
        <v>0</v>
      </c>
      <c r="AG66" s="39">
        <f>AG$22*LCI!$AN$18</f>
        <v>2.4340697545185059E-3</v>
      </c>
      <c r="AH66" s="39">
        <f>AH$22*LCI!$E$18</f>
        <v>1.401905993484336E-3</v>
      </c>
      <c r="AI66" s="39">
        <f>AI$22*LCI!$L$18</f>
        <v>0</v>
      </c>
      <c r="AJ66" s="39">
        <f>AJ$22*LCI!$S$18</f>
        <v>0</v>
      </c>
      <c r="AK66" s="39">
        <f>AK$22*LCI!$Z$18</f>
        <v>0</v>
      </c>
      <c r="AL66" s="39">
        <f>AL$22*LCI!$AG$18</f>
        <v>0</v>
      </c>
      <c r="AM66" s="39">
        <f>AM$22*LCI!$AN$18</f>
        <v>1.1371533699769466E-3</v>
      </c>
      <c r="AN66" s="39">
        <f>AN$22*LCI!$E$18</f>
        <v>2.1618425054557452E-3</v>
      </c>
      <c r="AO66" s="39">
        <f>AO$22*LCI!$L$18</f>
        <v>0</v>
      </c>
      <c r="AP66" s="39">
        <f>AP$22*LCI!$S$18</f>
        <v>0</v>
      </c>
      <c r="AQ66" s="39">
        <f>AQ$22*LCI!$Z$18</f>
        <v>0</v>
      </c>
      <c r="AR66" s="39">
        <f>AR$22*LCI!$AG$18</f>
        <v>0</v>
      </c>
      <c r="AS66" s="39">
        <f>AS$22*LCI!$AN$18</f>
        <v>2.7800916555093045E-4</v>
      </c>
      <c r="AT66" s="39">
        <f>AT$22*LCI!$E$18</f>
        <v>3.3376066404237946E-3</v>
      </c>
      <c r="AU66" s="39">
        <f>AU$22*LCI!$L$18</f>
        <v>0</v>
      </c>
      <c r="AV66" s="39">
        <f>AV$22*LCI!$S$18</f>
        <v>0</v>
      </c>
      <c r="AW66" s="39">
        <f>AW$22*LCI!$Z$18</f>
        <v>0</v>
      </c>
      <c r="AX66" s="39">
        <f>AX$22*LCI!$AG$18</f>
        <v>0</v>
      </c>
      <c r="AY66" s="39">
        <f>AY$22*LCI!$AN$18</f>
        <v>1.330664963701295E-4</v>
      </c>
      <c r="AZ66" s="39">
        <f>AZ$22*LCI!$E$18</f>
        <v>1.0818363038818894E-3</v>
      </c>
      <c r="BA66" s="39">
        <f>BA$22*LCI!$L$18</f>
        <v>0</v>
      </c>
      <c r="BB66" s="39">
        <f>BB$22*LCI!$S$18</f>
        <v>0</v>
      </c>
      <c r="BC66" s="39">
        <f>BC$22*LCI!$Z$18</f>
        <v>0</v>
      </c>
      <c r="BD66" s="39">
        <f>BD$22*LCI!$AG$18</f>
        <v>0</v>
      </c>
      <c r="BE66" s="39">
        <f>BE$22*LCI!$AN$18</f>
        <v>2.4340697545185059E-3</v>
      </c>
      <c r="BF66" s="39">
        <f>BF$22*LCI!$E$18</f>
        <v>1.2677743479505312E-3</v>
      </c>
      <c r="BG66" s="39">
        <f>BG$22*LCI!$L$18</f>
        <v>0</v>
      </c>
      <c r="BH66" s="39">
        <f>BH$22*LCI!$S$18</f>
        <v>0</v>
      </c>
      <c r="BI66" s="39">
        <f>BI$22*LCI!$Z$18</f>
        <v>0</v>
      </c>
      <c r="BJ66" s="39">
        <f>BJ$22*LCI!$AG$18</f>
        <v>0</v>
      </c>
      <c r="BK66" s="39">
        <f>BK$22*LCI!$AN$18</f>
        <v>1.1150571555380167E-3</v>
      </c>
      <c r="BL66" s="39">
        <f>BL$22*LCI!$E$18</f>
        <v>1.9254546291120509E-3</v>
      </c>
      <c r="BM66" s="39">
        <f>BM$22*LCI!$L$18</f>
        <v>0</v>
      </c>
      <c r="BN66" s="39">
        <f>BN$22*LCI!$S$18</f>
        <v>0</v>
      </c>
      <c r="BO66" s="39">
        <f>BO$22*LCI!$Z$18</f>
        <v>0</v>
      </c>
      <c r="BP66" s="39">
        <f>BP$22*LCI!$AG$18</f>
        <v>0</v>
      </c>
      <c r="BQ66" s="39">
        <f>BQ$22*LCI!$AN$18</f>
        <v>2.2623547635561669E-4</v>
      </c>
      <c r="BR66" s="39">
        <f>BR$22*LCI!$E$18</f>
        <v>2.4960242011002128E-3</v>
      </c>
      <c r="BS66" s="39">
        <f>BS$22*LCI!$L$18</f>
        <v>0</v>
      </c>
      <c r="BT66" s="39">
        <f>BT$22*LCI!$S$18</f>
        <v>0</v>
      </c>
      <c r="BU66" s="39">
        <f>BU$22*LCI!$Z$18</f>
        <v>0</v>
      </c>
      <c r="BV66" s="39">
        <f>BV$22*LCI!$AG$18</f>
        <v>0</v>
      </c>
      <c r="BW66" s="39">
        <f>BW$22*LCI!$AN$18</f>
        <v>1.3338461006516812E-4</v>
      </c>
      <c r="BX66" s="39">
        <f>BX$22*LCI!$E$18</f>
        <v>1.1565971090856848E-3</v>
      </c>
      <c r="BY66" s="39">
        <f>BY$22*LCI!$L$18</f>
        <v>0</v>
      </c>
      <c r="BZ66" s="39">
        <f>BZ$22*LCI!$S$18</f>
        <v>0</v>
      </c>
      <c r="CA66" s="39">
        <f>CA$22*LCI!$Z$18</f>
        <v>0</v>
      </c>
      <c r="CB66" s="39">
        <f>CB$22*LCI!$AG$18</f>
        <v>0</v>
      </c>
      <c r="CC66" s="39">
        <f>CC$22*LCI!$AN$18</f>
        <v>2.4340697545185059E-3</v>
      </c>
      <c r="CD66" s="39">
        <f>CD$22*LCI!$E$18</f>
        <v>1.3932136615699081E-3</v>
      </c>
      <c r="CE66" s="39">
        <f>CE$22*LCI!$L$18</f>
        <v>0</v>
      </c>
      <c r="CF66" s="39">
        <f>CF$22*LCI!$S$18</f>
        <v>0</v>
      </c>
      <c r="CG66" s="39">
        <f>CG$22*LCI!$Z$18</f>
        <v>0</v>
      </c>
      <c r="CH66" s="39">
        <f>CH$22*LCI!$AG$18</f>
        <v>0</v>
      </c>
      <c r="CI66" s="39">
        <f>CI$22*LCI!$AN$18</f>
        <v>1.1150571555380167E-3</v>
      </c>
      <c r="CJ66" s="39">
        <f>CJ$22*LCI!$E$18</f>
        <v>2.0967027900397712E-3</v>
      </c>
      <c r="CK66" s="39">
        <f>CK$22*LCI!$L$18</f>
        <v>0</v>
      </c>
      <c r="CL66" s="39">
        <f>CL$22*LCI!$S$18</f>
        <v>0</v>
      </c>
      <c r="CM66" s="39">
        <f>CM$22*LCI!$Z$18</f>
        <v>0</v>
      </c>
      <c r="CN66" s="39">
        <f>CN$22*LCI!$AG$18</f>
        <v>0</v>
      </c>
      <c r="CO66" s="39">
        <f>CO$22*LCI!$AN$18</f>
        <v>2.2623547635561669E-4</v>
      </c>
      <c r="CP66" s="39">
        <f>CP$22*LCI!$E$18</f>
        <v>3.5123229843072043E-3</v>
      </c>
      <c r="CQ66" s="39">
        <f>CQ$22*LCI!$L$18</f>
        <v>0</v>
      </c>
      <c r="CR66" s="39">
        <f>CR$22*LCI!$S$18</f>
        <v>0</v>
      </c>
      <c r="CS66" s="39">
        <f>CS$22*LCI!$Z$18</f>
        <v>0</v>
      </c>
      <c r="CT66" s="39">
        <f>CT$22*LCI!$AG$18</f>
        <v>0</v>
      </c>
      <c r="CU66" s="39">
        <f>CU$22*LCI!$AN$18</f>
        <v>1.3338461006516812E-4</v>
      </c>
    </row>
    <row r="67" spans="1:99" ht="12.75" customHeight="1" x14ac:dyDescent="0.2">
      <c r="A67" s="29">
        <v>61</v>
      </c>
      <c r="C67" s="30" t="s">
        <v>72</v>
      </c>
      <c r="D67" s="39">
        <f>D$23*LCI!$E$19</f>
        <v>2.492622661026178E-5</v>
      </c>
      <c r="E67" s="39">
        <f>E$23*LCI!$L$19</f>
        <v>0</v>
      </c>
      <c r="F67" s="39">
        <f>F$23*LCI!$S$19</f>
        <v>0</v>
      </c>
      <c r="G67" s="39">
        <f>G$23*LCI!$Z$19</f>
        <v>0</v>
      </c>
      <c r="H67" s="39">
        <f>H$23*LCI!$AG$19</f>
        <v>0</v>
      </c>
      <c r="I67" s="39">
        <f>I$23*LCI!$AN$19</f>
        <v>0</v>
      </c>
      <c r="J67" s="39">
        <f>J$23*LCI!$E$19</f>
        <v>2.3965510032316974E-5</v>
      </c>
      <c r="K67" s="39">
        <f>K$23*LCI!$L$19</f>
        <v>0</v>
      </c>
      <c r="L67" s="39">
        <f>L$23*LCI!$S$19</f>
        <v>0</v>
      </c>
      <c r="M67" s="39">
        <f>M$23*LCI!$Z$19</f>
        <v>0</v>
      </c>
      <c r="N67" s="39">
        <f>N$23*LCI!$AG$19</f>
        <v>0</v>
      </c>
      <c r="O67" s="39">
        <f>O$23*LCI!$AN$19</f>
        <v>0</v>
      </c>
      <c r="P67" s="39">
        <f>P$23*LCI!$E$19</f>
        <v>2.5561815288058301E-5</v>
      </c>
      <c r="Q67" s="39">
        <f>Q$23*LCI!$L$19</f>
        <v>0</v>
      </c>
      <c r="R67" s="39">
        <f>R$23*LCI!$S$19</f>
        <v>0</v>
      </c>
      <c r="S67" s="39">
        <f>S$23*LCI!$Z$19</f>
        <v>0</v>
      </c>
      <c r="T67" s="39">
        <f>T$23*LCI!$AG$19</f>
        <v>0</v>
      </c>
      <c r="U67" s="39">
        <f>U$23*LCI!$AN$19</f>
        <v>0</v>
      </c>
      <c r="V67" s="39">
        <f>V$23*LCI!$E$19</f>
        <v>2.6556598955694464E-5</v>
      </c>
      <c r="W67" s="39">
        <f>W$23*LCI!$L$19</f>
        <v>0</v>
      </c>
      <c r="X67" s="39">
        <f>X$23*LCI!$S$19</f>
        <v>0</v>
      </c>
      <c r="Y67" s="39">
        <f>Y$23*LCI!$Z$19</f>
        <v>0</v>
      </c>
      <c r="Z67" s="39">
        <f>Z$23*LCI!$AG$19</f>
        <v>0</v>
      </c>
      <c r="AA67" s="39">
        <f>AA$23*LCI!$AN$19</f>
        <v>0</v>
      </c>
      <c r="AB67" s="39">
        <f>AB$23*LCI!$E$19</f>
        <v>2.4606812913005913E-5</v>
      </c>
      <c r="AC67" s="39">
        <f>AC$23*LCI!$L$19</f>
        <v>0</v>
      </c>
      <c r="AD67" s="39">
        <f>AD$23*LCI!$S$19</f>
        <v>0</v>
      </c>
      <c r="AE67" s="39">
        <f>AE$23*LCI!$Z$19</f>
        <v>0</v>
      </c>
      <c r="AF67" s="39">
        <f>AF$23*LCI!$AG$19</f>
        <v>0</v>
      </c>
      <c r="AG67" s="39">
        <f>AG$23*LCI!$AN$19</f>
        <v>0</v>
      </c>
      <c r="AH67" s="39">
        <f>AH$23*LCI!$E$19</f>
        <v>2.2128226820215295E-5</v>
      </c>
      <c r="AI67" s="39">
        <f>AI$23*LCI!$L$19</f>
        <v>0</v>
      </c>
      <c r="AJ67" s="39">
        <f>AJ$23*LCI!$S$19</f>
        <v>0</v>
      </c>
      <c r="AK67" s="39">
        <f>AK$23*LCI!$Z$19</f>
        <v>0</v>
      </c>
      <c r="AL67" s="39">
        <f>AL$23*LCI!$AG$19</f>
        <v>0</v>
      </c>
      <c r="AM67" s="39">
        <f>AM$23*LCI!$AN$19</f>
        <v>0</v>
      </c>
      <c r="AN67" s="39">
        <f>AN$23*LCI!$E$19</f>
        <v>1.9531292163880698E-5</v>
      </c>
      <c r="AO67" s="39">
        <f>AO$23*LCI!$L$19</f>
        <v>0</v>
      </c>
      <c r="AP67" s="39">
        <f>AP$23*LCI!$S$19</f>
        <v>0</v>
      </c>
      <c r="AQ67" s="39">
        <f>AQ$23*LCI!$Z$19</f>
        <v>0</v>
      </c>
      <c r="AR67" s="39">
        <f>AR$23*LCI!$AG$19</f>
        <v>0</v>
      </c>
      <c r="AS67" s="39">
        <f>AS$23*LCI!$AN$19</f>
        <v>0</v>
      </c>
      <c r="AT67" s="39">
        <f>AT$23*LCI!$E$19</f>
        <v>1.7791584734842384E-5</v>
      </c>
      <c r="AU67" s="39">
        <f>AU$23*LCI!$L$19</f>
        <v>0</v>
      </c>
      <c r="AV67" s="39">
        <f>AV$23*LCI!$S$19</f>
        <v>0</v>
      </c>
      <c r="AW67" s="39">
        <f>AW$23*LCI!$Z$19</f>
        <v>0</v>
      </c>
      <c r="AX67" s="39">
        <f>AX$23*LCI!$AG$19</f>
        <v>0</v>
      </c>
      <c r="AY67" s="39">
        <f>AY$23*LCI!$AN$19</f>
        <v>0</v>
      </c>
      <c r="AZ67" s="39">
        <f>AZ$23*LCI!$E$19</f>
        <v>2.463528335745275E-5</v>
      </c>
      <c r="BA67" s="39">
        <f>BA$23*LCI!$L$19</f>
        <v>0</v>
      </c>
      <c r="BB67" s="39">
        <f>BB$23*LCI!$S$19</f>
        <v>0</v>
      </c>
      <c r="BC67" s="39">
        <f>BC$23*LCI!$Z$19</f>
        <v>0</v>
      </c>
      <c r="BD67" s="39">
        <f>BD$23*LCI!$AG$19</f>
        <v>0</v>
      </c>
      <c r="BE67" s="39">
        <f>BE$23*LCI!$AN$19</f>
        <v>0</v>
      </c>
      <c r="BF67" s="39">
        <f>BF$23*LCI!$E$19</f>
        <v>2.2174137879717224E-5</v>
      </c>
      <c r="BG67" s="39">
        <f>BG$23*LCI!$L$19</f>
        <v>0</v>
      </c>
      <c r="BH67" s="39">
        <f>BH$23*LCI!$S$19</f>
        <v>0</v>
      </c>
      <c r="BI67" s="39">
        <f>BI$23*LCI!$Z$19</f>
        <v>0</v>
      </c>
      <c r="BJ67" s="39">
        <f>BJ$23*LCI!$AG$19</f>
        <v>0</v>
      </c>
      <c r="BK67" s="39">
        <f>BK$23*LCI!$AN$19</f>
        <v>0</v>
      </c>
      <c r="BL67" s="39">
        <f>BL$23*LCI!$E$19</f>
        <v>1.9967998832644199E-5</v>
      </c>
      <c r="BM67" s="39">
        <f>BM$23*LCI!$L$19</f>
        <v>0</v>
      </c>
      <c r="BN67" s="39">
        <f>BN$23*LCI!$S$19</f>
        <v>0</v>
      </c>
      <c r="BO67" s="39">
        <f>BO$23*LCI!$Z$19</f>
        <v>0</v>
      </c>
      <c r="BP67" s="39">
        <f>BP$23*LCI!$AG$19</f>
        <v>0</v>
      </c>
      <c r="BQ67" s="39">
        <f>BQ$23*LCI!$AN$19</f>
        <v>0</v>
      </c>
      <c r="BR67" s="39">
        <f>BR$23*LCI!$E$19</f>
        <v>1.6817609112005278E-5</v>
      </c>
      <c r="BS67" s="39">
        <f>BS$23*LCI!$L$19</f>
        <v>0</v>
      </c>
      <c r="BT67" s="39">
        <f>BT$23*LCI!$S$19</f>
        <v>0</v>
      </c>
      <c r="BU67" s="39">
        <f>BU$23*LCI!$Z$19</f>
        <v>0</v>
      </c>
      <c r="BV67" s="39">
        <f>BV$23*LCI!$AG$19</f>
        <v>0</v>
      </c>
      <c r="BW67" s="39">
        <f>BW$23*LCI!$AN$19</f>
        <v>0</v>
      </c>
      <c r="BX67" s="39">
        <f>BX$23*LCI!$E$19</f>
        <v>2.4640518691090033E-5</v>
      </c>
      <c r="BY67" s="39">
        <f>BY$23*LCI!$L$19</f>
        <v>0</v>
      </c>
      <c r="BZ67" s="39">
        <f>BZ$23*LCI!$S$19</f>
        <v>0</v>
      </c>
      <c r="CA67" s="39">
        <f>CA$23*LCI!$Z$19</f>
        <v>0</v>
      </c>
      <c r="CB67" s="39">
        <f>CB$23*LCI!$AG$19</f>
        <v>0</v>
      </c>
      <c r="CC67" s="39">
        <f>CC$23*LCI!$AN$19</f>
        <v>0</v>
      </c>
      <c r="CD67" s="39">
        <f>CD$23*LCI!$E$19</f>
        <v>2.2091144330249435E-5</v>
      </c>
      <c r="CE67" s="39">
        <f>CE$23*LCI!$L$19</f>
        <v>0</v>
      </c>
      <c r="CF67" s="39">
        <f>CF$23*LCI!$S$19</f>
        <v>0</v>
      </c>
      <c r="CG67" s="39">
        <f>CG$23*LCI!$Z$19</f>
        <v>0</v>
      </c>
      <c r="CH67" s="39">
        <f>CH$23*LCI!$AG$19</f>
        <v>0</v>
      </c>
      <c r="CI67" s="39">
        <f>CI$23*LCI!$AN$19</f>
        <v>0</v>
      </c>
      <c r="CJ67" s="39">
        <f>CJ$23*LCI!$E$19</f>
        <v>1.9466959262623392E-5</v>
      </c>
      <c r="CK67" s="39">
        <f>CK$23*LCI!$L$19</f>
        <v>0</v>
      </c>
      <c r="CL67" s="39">
        <f>CL$23*LCI!$S$19</f>
        <v>0</v>
      </c>
      <c r="CM67" s="39">
        <f>CM$23*LCI!$Z$19</f>
        <v>0</v>
      </c>
      <c r="CN67" s="39">
        <f>CN$23*LCI!$AG$19</f>
        <v>0</v>
      </c>
      <c r="CO67" s="39">
        <f>CO$23*LCI!$AN$19</f>
        <v>0</v>
      </c>
      <c r="CP67" s="39">
        <f>CP$23*LCI!$E$19</f>
        <v>1.8826534912093399E-5</v>
      </c>
      <c r="CQ67" s="39">
        <f>CQ$23*LCI!$L$19</f>
        <v>0</v>
      </c>
      <c r="CR67" s="39">
        <f>CR$23*LCI!$S$19</f>
        <v>0</v>
      </c>
      <c r="CS67" s="39">
        <f>CS$23*LCI!$Z$19</f>
        <v>0</v>
      </c>
      <c r="CT67" s="39">
        <f>CT$23*LCI!$AG$19</f>
        <v>0</v>
      </c>
      <c r="CU67" s="39">
        <f>CU$23*LCI!$AN$19</f>
        <v>0</v>
      </c>
    </row>
    <row r="68" spans="1:99" ht="12.75" customHeight="1" x14ac:dyDescent="0.2">
      <c r="A68" s="29">
        <v>62</v>
      </c>
      <c r="C68" s="30" t="s">
        <v>73</v>
      </c>
      <c r="D68" s="39">
        <f>D$24*LCI!$E$20</f>
        <v>0</v>
      </c>
      <c r="E68" s="39">
        <f>E$24*LCI!$L$20</f>
        <v>0</v>
      </c>
      <c r="F68" s="39">
        <f>F$24*LCI!$S$20</f>
        <v>0</v>
      </c>
      <c r="G68" s="39">
        <f>G$24*LCI!$Z$20</f>
        <v>0</v>
      </c>
      <c r="H68" s="39">
        <f>H$24*LCI!$AG$20</f>
        <v>0</v>
      </c>
      <c r="I68" s="39">
        <f>I$24*LCI!$AN$20</f>
        <v>0</v>
      </c>
      <c r="J68" s="39">
        <f>J$24*LCI!$E$20</f>
        <v>0</v>
      </c>
      <c r="K68" s="39">
        <f>K$24*LCI!$L$20</f>
        <v>0</v>
      </c>
      <c r="L68" s="39">
        <f>L$24*LCI!$S$20</f>
        <v>0</v>
      </c>
      <c r="M68" s="39">
        <f>M$24*LCI!$Z$20</f>
        <v>0</v>
      </c>
      <c r="N68" s="39">
        <f>N$24*LCI!$AG$20</f>
        <v>0</v>
      </c>
      <c r="O68" s="39">
        <f>O$24*LCI!$AN$20</f>
        <v>0</v>
      </c>
      <c r="P68" s="39">
        <f>P$24*LCI!$E$20</f>
        <v>0</v>
      </c>
      <c r="Q68" s="39">
        <f>Q$24*LCI!$L$20</f>
        <v>0</v>
      </c>
      <c r="R68" s="39">
        <f>R$24*LCI!$S$20</f>
        <v>0</v>
      </c>
      <c r="S68" s="39">
        <f>S$24*LCI!$Z$20</f>
        <v>0</v>
      </c>
      <c r="T68" s="39">
        <f>T$24*LCI!$AG$20</f>
        <v>0</v>
      </c>
      <c r="U68" s="39">
        <f>U$24*LCI!$AN$20</f>
        <v>0</v>
      </c>
      <c r="V68" s="39">
        <f>V$24*LCI!$E$20</f>
        <v>0</v>
      </c>
      <c r="W68" s="39">
        <f>W$24*LCI!$L$20</f>
        <v>0</v>
      </c>
      <c r="X68" s="39">
        <f>X$24*LCI!$S$20</f>
        <v>0</v>
      </c>
      <c r="Y68" s="39">
        <f>Y$24*LCI!$Z$20</f>
        <v>0</v>
      </c>
      <c r="Z68" s="39">
        <f>Z$24*LCI!$AG$20</f>
        <v>0</v>
      </c>
      <c r="AA68" s="39">
        <f>AA$24*LCI!$AN$20</f>
        <v>0</v>
      </c>
      <c r="AB68" s="39">
        <f>AB$24*LCI!$E$20</f>
        <v>0</v>
      </c>
      <c r="AC68" s="39">
        <f>AC$24*LCI!$L$20</f>
        <v>0</v>
      </c>
      <c r="AD68" s="39">
        <f>AD$24*LCI!$S$20</f>
        <v>0</v>
      </c>
      <c r="AE68" s="39">
        <f>AE$24*LCI!$Z$20</f>
        <v>0</v>
      </c>
      <c r="AF68" s="39">
        <f>AF$24*LCI!$AG$20</f>
        <v>0</v>
      </c>
      <c r="AG68" s="39">
        <f>AG$24*LCI!$AN$20</f>
        <v>0</v>
      </c>
      <c r="AH68" s="39">
        <f>AH$24*LCI!$E$20</f>
        <v>0</v>
      </c>
      <c r="AI68" s="39">
        <f>AI$24*LCI!$L$20</f>
        <v>0</v>
      </c>
      <c r="AJ68" s="39">
        <f>AJ$24*LCI!$S$20</f>
        <v>0</v>
      </c>
      <c r="AK68" s="39">
        <f>AK$24*LCI!$Z$20</f>
        <v>0</v>
      </c>
      <c r="AL68" s="39">
        <f>AL$24*LCI!$AG$20</f>
        <v>0</v>
      </c>
      <c r="AM68" s="39">
        <f>AM$24*LCI!$AN$20</f>
        <v>0</v>
      </c>
      <c r="AN68" s="39">
        <f>AN$24*LCI!$E$20</f>
        <v>0</v>
      </c>
      <c r="AO68" s="39">
        <f>AO$24*LCI!$L$20</f>
        <v>0</v>
      </c>
      <c r="AP68" s="39">
        <f>AP$24*LCI!$S$20</f>
        <v>0</v>
      </c>
      <c r="AQ68" s="39">
        <f>AQ$24*LCI!$Z$20</f>
        <v>0</v>
      </c>
      <c r="AR68" s="39">
        <f>AR$24*LCI!$AG$20</f>
        <v>0</v>
      </c>
      <c r="AS68" s="39">
        <f>AS$24*LCI!$AN$20</f>
        <v>0</v>
      </c>
      <c r="AT68" s="39">
        <f>AT$24*LCI!$E$20</f>
        <v>0</v>
      </c>
      <c r="AU68" s="39">
        <f>AU$24*LCI!$L$20</f>
        <v>0</v>
      </c>
      <c r="AV68" s="39">
        <f>AV$24*LCI!$S$20</f>
        <v>0</v>
      </c>
      <c r="AW68" s="39">
        <f>AW$24*LCI!$Z$20</f>
        <v>0</v>
      </c>
      <c r="AX68" s="39">
        <f>AX$24*LCI!$AG$20</f>
        <v>0</v>
      </c>
      <c r="AY68" s="39">
        <f>AY$24*LCI!$AN$20</f>
        <v>0</v>
      </c>
      <c r="AZ68" s="39">
        <f>AZ$24*LCI!$E$20</f>
        <v>0</v>
      </c>
      <c r="BA68" s="39">
        <f>BA$24*LCI!$L$20</f>
        <v>0</v>
      </c>
      <c r="BB68" s="39">
        <f>BB$24*LCI!$S$20</f>
        <v>0</v>
      </c>
      <c r="BC68" s="39">
        <f>BC$24*LCI!$Z$20</f>
        <v>0</v>
      </c>
      <c r="BD68" s="39">
        <f>BD$24*LCI!$AG$20</f>
        <v>0</v>
      </c>
      <c r="BE68" s="39">
        <f>BE$24*LCI!$AN$20</f>
        <v>0</v>
      </c>
      <c r="BF68" s="39">
        <f>BF$24*LCI!$E$20</f>
        <v>0</v>
      </c>
      <c r="BG68" s="39">
        <f>BG$24*LCI!$L$20</f>
        <v>0</v>
      </c>
      <c r="BH68" s="39">
        <f>BH$24*LCI!$S$20</f>
        <v>0</v>
      </c>
      <c r="BI68" s="39">
        <f>BI$24*LCI!$Z$20</f>
        <v>0</v>
      </c>
      <c r="BJ68" s="39">
        <f>BJ$24*LCI!$AG$20</f>
        <v>0</v>
      </c>
      <c r="BK68" s="39">
        <f>BK$24*LCI!$AN$20</f>
        <v>0</v>
      </c>
      <c r="BL68" s="39">
        <f>BL$24*LCI!$E$20</f>
        <v>0</v>
      </c>
      <c r="BM68" s="39">
        <f>BM$24*LCI!$L$20</f>
        <v>0</v>
      </c>
      <c r="BN68" s="39">
        <f>BN$24*LCI!$S$20</f>
        <v>0</v>
      </c>
      <c r="BO68" s="39">
        <f>BO$24*LCI!$Z$20</f>
        <v>0</v>
      </c>
      <c r="BP68" s="39">
        <f>BP$24*LCI!$AG$20</f>
        <v>0</v>
      </c>
      <c r="BQ68" s="39">
        <f>BQ$24*LCI!$AN$20</f>
        <v>0</v>
      </c>
      <c r="BR68" s="39">
        <f>BR$24*LCI!$E$20</f>
        <v>0</v>
      </c>
      <c r="BS68" s="39">
        <f>BS$24*LCI!$L$20</f>
        <v>0</v>
      </c>
      <c r="BT68" s="39">
        <f>BT$24*LCI!$S$20</f>
        <v>0</v>
      </c>
      <c r="BU68" s="39">
        <f>BU$24*LCI!$Z$20</f>
        <v>0</v>
      </c>
      <c r="BV68" s="39">
        <f>BV$24*LCI!$AG$20</f>
        <v>0</v>
      </c>
      <c r="BW68" s="39">
        <f>BW$24*LCI!$AN$20</f>
        <v>0</v>
      </c>
      <c r="BX68" s="39">
        <f>BX$24*LCI!$E$20</f>
        <v>0</v>
      </c>
      <c r="BY68" s="39">
        <f>BY$24*LCI!$L$20</f>
        <v>0</v>
      </c>
      <c r="BZ68" s="39">
        <f>BZ$24*LCI!$S$20</f>
        <v>0</v>
      </c>
      <c r="CA68" s="39">
        <f>CA$24*LCI!$Z$20</f>
        <v>0</v>
      </c>
      <c r="CB68" s="39">
        <f>CB$24*LCI!$AG$20</f>
        <v>0</v>
      </c>
      <c r="CC68" s="39">
        <f>CC$24*LCI!$AN$20</f>
        <v>0</v>
      </c>
      <c r="CD68" s="39">
        <f>CD$24*LCI!$E$20</f>
        <v>0</v>
      </c>
      <c r="CE68" s="39">
        <f>CE$24*LCI!$L$20</f>
        <v>0</v>
      </c>
      <c r="CF68" s="39">
        <f>CF$24*LCI!$S$20</f>
        <v>0</v>
      </c>
      <c r="CG68" s="39">
        <f>CG$24*LCI!$Z$20</f>
        <v>0</v>
      </c>
      <c r="CH68" s="39">
        <f>CH$24*LCI!$AG$20</f>
        <v>0</v>
      </c>
      <c r="CI68" s="39">
        <f>CI$24*LCI!$AN$20</f>
        <v>0</v>
      </c>
      <c r="CJ68" s="39">
        <f>CJ$24*LCI!$E$20</f>
        <v>0</v>
      </c>
      <c r="CK68" s="39">
        <f>CK$24*LCI!$L$20</f>
        <v>0</v>
      </c>
      <c r="CL68" s="39">
        <f>CL$24*LCI!$S$20</f>
        <v>0</v>
      </c>
      <c r="CM68" s="39">
        <f>CM$24*LCI!$Z$20</f>
        <v>0</v>
      </c>
      <c r="CN68" s="39">
        <f>CN$24*LCI!$AG$20</f>
        <v>0</v>
      </c>
      <c r="CO68" s="39">
        <f>CO$24*LCI!$AN$20</f>
        <v>0</v>
      </c>
      <c r="CP68" s="39">
        <f>CP$24*LCI!$E$20</f>
        <v>0</v>
      </c>
      <c r="CQ68" s="39">
        <f>CQ$24*LCI!$L$20</f>
        <v>0</v>
      </c>
      <c r="CR68" s="39">
        <f>CR$24*LCI!$S$20</f>
        <v>0</v>
      </c>
      <c r="CS68" s="39">
        <f>CS$24*LCI!$Z$20</f>
        <v>0</v>
      </c>
      <c r="CT68" s="39">
        <f>CT$24*LCI!$AG$20</f>
        <v>0</v>
      </c>
      <c r="CU68" s="39">
        <f>CU$24*LCI!$AN$20</f>
        <v>0</v>
      </c>
    </row>
    <row r="69" spans="1:99" ht="12.75" customHeight="1" x14ac:dyDescent="0.2">
      <c r="A69" s="29">
        <v>63</v>
      </c>
      <c r="C69" s="30" t="s">
        <v>74</v>
      </c>
      <c r="D69" s="39">
        <f>D$25*LCI!$E$21</f>
        <v>9.0220216965216877E-6</v>
      </c>
      <c r="E69" s="39">
        <f>E$25*LCI!$L$21</f>
        <v>0</v>
      </c>
      <c r="F69" s="39">
        <f>F$25*LCI!$S$21</f>
        <v>0</v>
      </c>
      <c r="G69" s="39">
        <f>G$25*LCI!$Z$21</f>
        <v>0</v>
      </c>
      <c r="H69" s="39">
        <f>H$25*LCI!$AG$21</f>
        <v>0</v>
      </c>
      <c r="I69" s="39">
        <f>I$25*LCI!$AN$21</f>
        <v>0</v>
      </c>
      <c r="J69" s="39">
        <f>J$25*LCI!$E$21</f>
        <v>1.3355392587668937E-5</v>
      </c>
      <c r="K69" s="39">
        <f>K$25*LCI!$L$21</f>
        <v>0</v>
      </c>
      <c r="L69" s="39">
        <f>L$25*LCI!$S$21</f>
        <v>0</v>
      </c>
      <c r="M69" s="39">
        <f>M$25*LCI!$Z$21</f>
        <v>0</v>
      </c>
      <c r="N69" s="39">
        <f>N$25*LCI!$AG$21</f>
        <v>0</v>
      </c>
      <c r="O69" s="39">
        <f>O$25*LCI!$AN$21</f>
        <v>0</v>
      </c>
      <c r="P69" s="39">
        <f>P$25*LCI!$E$21</f>
        <v>2.1635392250080749E-5</v>
      </c>
      <c r="Q69" s="39">
        <f>Q$25*LCI!$L$21</f>
        <v>0</v>
      </c>
      <c r="R69" s="39">
        <f>R$25*LCI!$S$21</f>
        <v>0</v>
      </c>
      <c r="S69" s="39">
        <f>S$25*LCI!$Z$21</f>
        <v>0</v>
      </c>
      <c r="T69" s="39">
        <f>T$25*LCI!$AG$21</f>
        <v>0</v>
      </c>
      <c r="U69" s="39">
        <f>U$25*LCI!$AN$21</f>
        <v>0</v>
      </c>
      <c r="V69" s="39">
        <f>V$25*LCI!$E$21</f>
        <v>3.5893070189514516E-5</v>
      </c>
      <c r="W69" s="39">
        <f>W$25*LCI!$L$21</f>
        <v>0</v>
      </c>
      <c r="X69" s="39">
        <f>X$25*LCI!$S$21</f>
        <v>0</v>
      </c>
      <c r="Y69" s="39">
        <f>Y$25*LCI!$Z$21</f>
        <v>0</v>
      </c>
      <c r="Z69" s="39">
        <f>Z$25*LCI!$AG$21</f>
        <v>0</v>
      </c>
      <c r="AA69" s="39">
        <f>AA$25*LCI!$AN$21</f>
        <v>0</v>
      </c>
      <c r="AB69" s="39">
        <f>AB$25*LCI!$E$21</f>
        <v>8.9064102422944681E-6</v>
      </c>
      <c r="AC69" s="39">
        <f>AC$25*LCI!$L$21</f>
        <v>0</v>
      </c>
      <c r="AD69" s="39">
        <f>AD$25*LCI!$S$21</f>
        <v>0</v>
      </c>
      <c r="AE69" s="39">
        <f>AE$25*LCI!$Z$21</f>
        <v>0</v>
      </c>
      <c r="AF69" s="39">
        <f>AF$25*LCI!$AG$21</f>
        <v>0</v>
      </c>
      <c r="AG69" s="39">
        <f>AG$25*LCI!$AN$21</f>
        <v>0</v>
      </c>
      <c r="AH69" s="39">
        <f>AH$25*LCI!$E$21</f>
        <v>1.2505748281440318E-5</v>
      </c>
      <c r="AI69" s="39">
        <f>AI$25*LCI!$L$21</f>
        <v>0</v>
      </c>
      <c r="AJ69" s="39">
        <f>AJ$25*LCI!$S$21</f>
        <v>0</v>
      </c>
      <c r="AK69" s="39">
        <f>AK$25*LCI!$Z$21</f>
        <v>0</v>
      </c>
      <c r="AL69" s="39">
        <f>AL$25*LCI!$AG$21</f>
        <v>0</v>
      </c>
      <c r="AM69" s="39">
        <f>AM$25*LCI!$AN$21</f>
        <v>0</v>
      </c>
      <c r="AN69" s="39">
        <f>AN$25*LCI!$E$21</f>
        <v>1.0803911930286702E-4</v>
      </c>
      <c r="AO69" s="39">
        <f>AO$25*LCI!$L$21</f>
        <v>0</v>
      </c>
      <c r="AP69" s="39">
        <f>AP$25*LCI!$S$21</f>
        <v>0</v>
      </c>
      <c r="AQ69" s="39">
        <f>AQ$25*LCI!$Z$21</f>
        <v>0</v>
      </c>
      <c r="AR69" s="39">
        <f>AR$25*LCI!$AG$21</f>
        <v>0</v>
      </c>
      <c r="AS69" s="39">
        <f>AS$25*LCI!$AN$21</f>
        <v>0</v>
      </c>
      <c r="AT69" s="39">
        <f>AT$25*LCI!$E$21</f>
        <v>3.3224247870854297E-4</v>
      </c>
      <c r="AU69" s="39">
        <f>AU$25*LCI!$L$21</f>
        <v>0</v>
      </c>
      <c r="AV69" s="39">
        <f>AV$25*LCI!$S$21</f>
        <v>0</v>
      </c>
      <c r="AW69" s="39">
        <f>AW$25*LCI!$Z$21</f>
        <v>0</v>
      </c>
      <c r="AX69" s="39">
        <f>AX$25*LCI!$AG$21</f>
        <v>0</v>
      </c>
      <c r="AY69" s="39">
        <f>AY$25*LCI!$AN$21</f>
        <v>0</v>
      </c>
      <c r="AZ69" s="39">
        <f>AZ$25*LCI!$E$21</f>
        <v>8.9236165722042382E-6</v>
      </c>
      <c r="BA69" s="39">
        <f>BA$25*LCI!$L$21</f>
        <v>0</v>
      </c>
      <c r="BB69" s="39">
        <f>BB$25*LCI!$S$21</f>
        <v>0</v>
      </c>
      <c r="BC69" s="39">
        <f>BC$25*LCI!$Z$21</f>
        <v>0</v>
      </c>
      <c r="BD69" s="39">
        <f>BD$25*LCI!$AG$21</f>
        <v>0</v>
      </c>
      <c r="BE69" s="39">
        <f>BE$25*LCI!$AN$21</f>
        <v>0</v>
      </c>
      <c r="BF69" s="39">
        <f>BF$25*LCI!$E$21</f>
        <v>1.2521866096781485E-5</v>
      </c>
      <c r="BG69" s="39">
        <f>BG$25*LCI!$L$21</f>
        <v>0</v>
      </c>
      <c r="BH69" s="39">
        <f>BH$25*LCI!$S$21</f>
        <v>0</v>
      </c>
      <c r="BI69" s="39">
        <f>BI$25*LCI!$Z$21</f>
        <v>0</v>
      </c>
      <c r="BJ69" s="39">
        <f>BJ$25*LCI!$AG$21</f>
        <v>0</v>
      </c>
      <c r="BK69" s="39">
        <f>BK$25*LCI!$AN$21</f>
        <v>0</v>
      </c>
      <c r="BL69" s="39">
        <f>BL$25*LCI!$E$21</f>
        <v>1.0814965827370026E-4</v>
      </c>
      <c r="BM69" s="39">
        <f>BM$25*LCI!$L$21</f>
        <v>0</v>
      </c>
      <c r="BN69" s="39">
        <f>BN$25*LCI!$S$21</f>
        <v>0</v>
      </c>
      <c r="BO69" s="39">
        <f>BO$25*LCI!$Z$21</f>
        <v>0</v>
      </c>
      <c r="BP69" s="39">
        <f>BP$25*LCI!$AG$21</f>
        <v>0</v>
      </c>
      <c r="BQ69" s="39">
        <f>BQ$25*LCI!$AN$21</f>
        <v>0</v>
      </c>
      <c r="BR69" s="39">
        <f>BR$25*LCI!$E$21</f>
        <v>3.1761301439103449E-4</v>
      </c>
      <c r="BS69" s="39">
        <f>BS$25*LCI!$L$21</f>
        <v>0</v>
      </c>
      <c r="BT69" s="39">
        <f>BT$25*LCI!$S$21</f>
        <v>0</v>
      </c>
      <c r="BU69" s="39">
        <f>BU$25*LCI!$Z$21</f>
        <v>0</v>
      </c>
      <c r="BV69" s="39">
        <f>BV$25*LCI!$AG$21</f>
        <v>0</v>
      </c>
      <c r="BW69" s="39">
        <f>BW$25*LCI!$AN$21</f>
        <v>0</v>
      </c>
      <c r="BX69" s="39">
        <f>BX$25*LCI!$E$21</f>
        <v>8.9186100134804111E-6</v>
      </c>
      <c r="BY69" s="39">
        <f>BY$25*LCI!$L$21</f>
        <v>0</v>
      </c>
      <c r="BZ69" s="39">
        <f>BZ$25*LCI!$S$21</f>
        <v>0</v>
      </c>
      <c r="CA69" s="39">
        <f>CA$25*LCI!$Z$21</f>
        <v>0</v>
      </c>
      <c r="CB69" s="39">
        <f>CB$25*LCI!$AG$21</f>
        <v>0</v>
      </c>
      <c r="CC69" s="39">
        <f>CC$25*LCI!$AN$21</f>
        <v>0</v>
      </c>
      <c r="CD69" s="39">
        <f>CD$25*LCI!$E$21</f>
        <v>1.2504421319009114E-5</v>
      </c>
      <c r="CE69" s="39">
        <f>CE$25*LCI!$L$21</f>
        <v>0</v>
      </c>
      <c r="CF69" s="39">
        <f>CF$25*LCI!$S$21</f>
        <v>0</v>
      </c>
      <c r="CG69" s="39">
        <f>CG$25*LCI!$Z$21</f>
        <v>0</v>
      </c>
      <c r="CH69" s="39">
        <f>CH$25*LCI!$AG$21</f>
        <v>0</v>
      </c>
      <c r="CI69" s="39">
        <f>CI$25*LCI!$AN$21</f>
        <v>0</v>
      </c>
      <c r="CJ69" s="39">
        <f>CJ$25*LCI!$E$21</f>
        <v>1.0816355598959815E-4</v>
      </c>
      <c r="CK69" s="39">
        <f>CK$25*LCI!$L$21</f>
        <v>0</v>
      </c>
      <c r="CL69" s="39">
        <f>CL$25*LCI!$S$21</f>
        <v>0</v>
      </c>
      <c r="CM69" s="39">
        <f>CM$25*LCI!$Z$21</f>
        <v>0</v>
      </c>
      <c r="CN69" s="39">
        <f>CN$25*LCI!$AG$21</f>
        <v>0</v>
      </c>
      <c r="CO69" s="39">
        <f>CO$25*LCI!$AN$21</f>
        <v>0</v>
      </c>
      <c r="CP69" s="39">
        <f>CP$25*LCI!$E$21</f>
        <v>3.4386365136243515E-4</v>
      </c>
      <c r="CQ69" s="39">
        <f>CQ$25*LCI!$L$21</f>
        <v>0</v>
      </c>
      <c r="CR69" s="39">
        <f>CR$25*LCI!$S$21</f>
        <v>0</v>
      </c>
      <c r="CS69" s="39">
        <f>CS$25*LCI!$Z$21</f>
        <v>0</v>
      </c>
      <c r="CT69" s="39">
        <f>CT$25*LCI!$AG$21</f>
        <v>0</v>
      </c>
      <c r="CU69" s="39">
        <f>CU$25*LCI!$AN$21</f>
        <v>0</v>
      </c>
    </row>
    <row r="70" spans="1:99" ht="12.75" customHeight="1" x14ac:dyDescent="0.2">
      <c r="A70" s="29">
        <v>64</v>
      </c>
      <c r="C70" s="30" t="s">
        <v>75</v>
      </c>
      <c r="D70" s="39">
        <f>D$26*LCI!$E$22</f>
        <v>0</v>
      </c>
      <c r="E70" s="39">
        <f>E$26*LCI!$L$22</f>
        <v>0</v>
      </c>
      <c r="F70" s="39">
        <f>F$26*LCI!$S$22</f>
        <v>0</v>
      </c>
      <c r="G70" s="39">
        <f>G$26*LCI!$Z$22</f>
        <v>0</v>
      </c>
      <c r="H70" s="39">
        <f>H$26*LCI!$AG$22</f>
        <v>0</v>
      </c>
      <c r="I70" s="39">
        <f>I$26*LCI!$AN$22</f>
        <v>1.939261077958054E-4</v>
      </c>
      <c r="J70" s="39">
        <f>J$26*LCI!$E$22</f>
        <v>0</v>
      </c>
      <c r="K70" s="39">
        <f>K$26*LCI!$L$22</f>
        <v>0</v>
      </c>
      <c r="L70" s="39">
        <f>L$26*LCI!$S$22</f>
        <v>0</v>
      </c>
      <c r="M70" s="39">
        <f>M$26*LCI!$Z$22</f>
        <v>0</v>
      </c>
      <c r="N70" s="39">
        <f>N$26*LCI!$AG$22</f>
        <v>0</v>
      </c>
      <c r="O70" s="39">
        <f>O$26*LCI!$AN$22</f>
        <v>1.4413611783954993E-3</v>
      </c>
      <c r="P70" s="39">
        <f>P$26*LCI!$E$22</f>
        <v>0</v>
      </c>
      <c r="Q70" s="39">
        <f>Q$26*LCI!$L$22</f>
        <v>0</v>
      </c>
      <c r="R70" s="39">
        <f>R$26*LCI!$S$22</f>
        <v>0</v>
      </c>
      <c r="S70" s="39">
        <f>S$26*LCI!$Z$22</f>
        <v>0</v>
      </c>
      <c r="T70" s="39">
        <f>T$26*LCI!$AG$22</f>
        <v>0</v>
      </c>
      <c r="U70" s="39">
        <f>U$26*LCI!$AN$22</f>
        <v>2.3051096223777896E-3</v>
      </c>
      <c r="V70" s="39">
        <f>V$26*LCI!$E$22</f>
        <v>0</v>
      </c>
      <c r="W70" s="39">
        <f>W$26*LCI!$L$22</f>
        <v>0</v>
      </c>
      <c r="X70" s="39">
        <f>X$26*LCI!$S$22</f>
        <v>0</v>
      </c>
      <c r="Y70" s="39">
        <f>Y$26*LCI!$Z$22</f>
        <v>0</v>
      </c>
      <c r="Z70" s="39">
        <f>Z$26*LCI!$AG$22</f>
        <v>0</v>
      </c>
      <c r="AA70" s="39">
        <f>AA$26*LCI!$AN$22</f>
        <v>3.4230712550336459E-3</v>
      </c>
      <c r="AB70" s="39">
        <f>AB$26*LCI!$E$22</f>
        <v>0</v>
      </c>
      <c r="AC70" s="39">
        <f>AC$26*LCI!$L$22</f>
        <v>0</v>
      </c>
      <c r="AD70" s="39">
        <f>AD$26*LCI!$S$22</f>
        <v>0</v>
      </c>
      <c r="AE70" s="39">
        <f>AE$26*LCI!$Z$22</f>
        <v>0</v>
      </c>
      <c r="AF70" s="39">
        <f>AF$26*LCI!$AG$22</f>
        <v>0</v>
      </c>
      <c r="AG70" s="39">
        <f>AG$26*LCI!$AN$22</f>
        <v>1.939261077958054E-4</v>
      </c>
      <c r="AH70" s="39">
        <f>AH$26*LCI!$E$22</f>
        <v>0</v>
      </c>
      <c r="AI70" s="39">
        <f>AI$26*LCI!$L$22</f>
        <v>0</v>
      </c>
      <c r="AJ70" s="39">
        <f>AJ$26*LCI!$S$22</f>
        <v>0</v>
      </c>
      <c r="AK70" s="39">
        <f>AK$26*LCI!$Z$22</f>
        <v>0</v>
      </c>
      <c r="AL70" s="39">
        <f>AL$26*LCI!$AG$22</f>
        <v>0</v>
      </c>
      <c r="AM70" s="39">
        <f>AM$26*LCI!$AN$22</f>
        <v>9.7779167145323082E-5</v>
      </c>
      <c r="AN70" s="39">
        <f>AN$26*LCI!$E$22</f>
        <v>0</v>
      </c>
      <c r="AO70" s="39">
        <f>AO$26*LCI!$L$22</f>
        <v>0</v>
      </c>
      <c r="AP70" s="39">
        <f>AP$26*LCI!$S$22</f>
        <v>0</v>
      </c>
      <c r="AQ70" s="39">
        <f>AQ$26*LCI!$Z$22</f>
        <v>0</v>
      </c>
      <c r="AR70" s="39">
        <f>AR$26*LCI!$AG$22</f>
        <v>0</v>
      </c>
      <c r="AS70" s="39">
        <f>AS$26*LCI!$AN$22</f>
        <v>3.4086482082705717E-5</v>
      </c>
      <c r="AT70" s="39">
        <f>AT$26*LCI!$E$22</f>
        <v>0</v>
      </c>
      <c r="AU70" s="39">
        <f>AU$26*LCI!$L$22</f>
        <v>0</v>
      </c>
      <c r="AV70" s="39">
        <f>AV$26*LCI!$S$22</f>
        <v>0</v>
      </c>
      <c r="AW70" s="39">
        <f>AW$26*LCI!$Z$22</f>
        <v>0</v>
      </c>
      <c r="AX70" s="39">
        <f>AX$26*LCI!$AG$22</f>
        <v>0</v>
      </c>
      <c r="AY70" s="39">
        <f>AY$26*LCI!$AN$22</f>
        <v>6.2684987018226358E-5</v>
      </c>
      <c r="AZ70" s="39">
        <f>AZ$26*LCI!$E$22</f>
        <v>0</v>
      </c>
      <c r="BA70" s="39">
        <f>BA$26*LCI!$L$22</f>
        <v>0</v>
      </c>
      <c r="BB70" s="39">
        <f>BB$26*LCI!$S$22</f>
        <v>0</v>
      </c>
      <c r="BC70" s="39">
        <f>BC$26*LCI!$Z$22</f>
        <v>0</v>
      </c>
      <c r="BD70" s="39">
        <f>BD$26*LCI!$AG$22</f>
        <v>0</v>
      </c>
      <c r="BE70" s="39">
        <f>BE$26*LCI!$AN$22</f>
        <v>1.939261077958054E-4</v>
      </c>
      <c r="BF70" s="39">
        <f>BF$26*LCI!$E$22</f>
        <v>0</v>
      </c>
      <c r="BG70" s="39">
        <f>BG$26*LCI!$L$22</f>
        <v>0</v>
      </c>
      <c r="BH70" s="39">
        <f>BH$26*LCI!$S$22</f>
        <v>0</v>
      </c>
      <c r="BI70" s="39">
        <f>BI$26*LCI!$Z$22</f>
        <v>0</v>
      </c>
      <c r="BJ70" s="39">
        <f>BJ$26*LCI!$AG$22</f>
        <v>0</v>
      </c>
      <c r="BK70" s="39">
        <f>BK$26*LCI!$AN$22</f>
        <v>8.5512726254703163E-5</v>
      </c>
      <c r="BL70" s="39">
        <f>BL$26*LCI!$E$22</f>
        <v>0</v>
      </c>
      <c r="BM70" s="39">
        <f>BM$26*LCI!$L$22</f>
        <v>0</v>
      </c>
      <c r="BN70" s="39">
        <f>BN$26*LCI!$S$22</f>
        <v>0</v>
      </c>
      <c r="BO70" s="39">
        <f>BO$26*LCI!$Z$22</f>
        <v>0</v>
      </c>
      <c r="BP70" s="39">
        <f>BP$26*LCI!$AG$22</f>
        <v>0</v>
      </c>
      <c r="BQ70" s="39">
        <f>BQ$26*LCI!$AN$22</f>
        <v>1.2457954904008789E-5</v>
      </c>
      <c r="BR70" s="39">
        <f>BR$26*LCI!$E$22</f>
        <v>0</v>
      </c>
      <c r="BS70" s="39">
        <f>BS$26*LCI!$L$22</f>
        <v>0</v>
      </c>
      <c r="BT70" s="39">
        <f>BT$26*LCI!$S$22</f>
        <v>0</v>
      </c>
      <c r="BU70" s="39">
        <f>BU$26*LCI!$Z$22</f>
        <v>0</v>
      </c>
      <c r="BV70" s="39">
        <f>BV$26*LCI!$AG$22</f>
        <v>0</v>
      </c>
      <c r="BW70" s="39">
        <f>BW$26*LCI!$AN$22</f>
        <v>1.6076817052257767E-5</v>
      </c>
      <c r="BX70" s="39">
        <f>BX$26*LCI!$E$22</f>
        <v>0</v>
      </c>
      <c r="BY70" s="39">
        <f>BY$26*LCI!$L$22</f>
        <v>0</v>
      </c>
      <c r="BZ70" s="39">
        <f>BZ$26*LCI!$S$22</f>
        <v>0</v>
      </c>
      <c r="CA70" s="39">
        <f>CA$26*LCI!$Z$22</f>
        <v>0</v>
      </c>
      <c r="CB70" s="39">
        <f>CB$26*LCI!$AG$22</f>
        <v>0</v>
      </c>
      <c r="CC70" s="39">
        <f>CC$26*LCI!$AN$22</f>
        <v>1.939261077958054E-4</v>
      </c>
      <c r="CD70" s="39">
        <f>CD$26*LCI!$E$22</f>
        <v>0</v>
      </c>
      <c r="CE70" s="39">
        <f>CE$26*LCI!$L$22</f>
        <v>0</v>
      </c>
      <c r="CF70" s="39">
        <f>CF$26*LCI!$S$22</f>
        <v>0</v>
      </c>
      <c r="CG70" s="39">
        <f>CG$26*LCI!$Z$22</f>
        <v>0</v>
      </c>
      <c r="CH70" s="39">
        <f>CH$26*LCI!$AG$22</f>
        <v>0</v>
      </c>
      <c r="CI70" s="39">
        <f>CI$26*LCI!$AN$22</f>
        <v>8.5512726254703163E-5</v>
      </c>
      <c r="CJ70" s="39">
        <f>CJ$26*LCI!$E$22</f>
        <v>0</v>
      </c>
      <c r="CK70" s="39">
        <f>CK$26*LCI!$L$22</f>
        <v>0</v>
      </c>
      <c r="CL70" s="39">
        <f>CL$26*LCI!$S$22</f>
        <v>0</v>
      </c>
      <c r="CM70" s="39">
        <f>CM$26*LCI!$Z$22</f>
        <v>0</v>
      </c>
      <c r="CN70" s="39">
        <f>CN$26*LCI!$AG$22</f>
        <v>0</v>
      </c>
      <c r="CO70" s="39">
        <f>CO$26*LCI!$AN$22</f>
        <v>1.2457954904008789E-5</v>
      </c>
      <c r="CP70" s="39">
        <f>CP$26*LCI!$E$22</f>
        <v>0</v>
      </c>
      <c r="CQ70" s="39">
        <f>CQ$26*LCI!$L$22</f>
        <v>0</v>
      </c>
      <c r="CR70" s="39">
        <f>CR$26*LCI!$S$22</f>
        <v>0</v>
      </c>
      <c r="CS70" s="39">
        <f>CS$26*LCI!$Z$22</f>
        <v>0</v>
      </c>
      <c r="CT70" s="39">
        <f>CT$26*LCI!$AG$22</f>
        <v>0</v>
      </c>
      <c r="CU70" s="39">
        <f>CU$26*LCI!$AN$22</f>
        <v>1.6076817052257767E-5</v>
      </c>
    </row>
    <row r="71" spans="1:99" ht="12.75" customHeight="1" x14ac:dyDescent="0.2">
      <c r="A71" s="29">
        <v>65</v>
      </c>
      <c r="C71" s="30" t="s">
        <v>76</v>
      </c>
      <c r="D71" s="39">
        <f>D$27*LCI!$E$23</f>
        <v>0</v>
      </c>
      <c r="E71" s="39">
        <f>E$27*LCI!$L$23</f>
        <v>0</v>
      </c>
      <c r="F71" s="39">
        <f>F$27*LCI!$S$23</f>
        <v>0</v>
      </c>
      <c r="G71" s="39">
        <f>G$27*LCI!$Z$23</f>
        <v>0</v>
      </c>
      <c r="H71" s="39">
        <f>H$27*LCI!$AG$23</f>
        <v>0</v>
      </c>
      <c r="I71" s="39">
        <f>I$27*LCI!$AN$23</f>
        <v>7.2856033227182112E-4</v>
      </c>
      <c r="J71" s="39">
        <f>J$27*LCI!$E$23</f>
        <v>0</v>
      </c>
      <c r="K71" s="39">
        <f>K$27*LCI!$L$23</f>
        <v>0</v>
      </c>
      <c r="L71" s="39">
        <f>L$27*LCI!$S$23</f>
        <v>0</v>
      </c>
      <c r="M71" s="39">
        <f>M$27*LCI!$Z$23</f>
        <v>0</v>
      </c>
      <c r="N71" s="39">
        <f>N$27*LCI!$AG$23</f>
        <v>0</v>
      </c>
      <c r="O71" s="39">
        <f>O$27*LCI!$AN$23</f>
        <v>5.3474216373142832E-4</v>
      </c>
      <c r="P71" s="39">
        <f>P$27*LCI!$E$23</f>
        <v>0</v>
      </c>
      <c r="Q71" s="39">
        <f>Q$27*LCI!$L$23</f>
        <v>0</v>
      </c>
      <c r="R71" s="39">
        <f>R$27*LCI!$S$23</f>
        <v>0</v>
      </c>
      <c r="S71" s="39">
        <f>S$27*LCI!$Z$23</f>
        <v>0</v>
      </c>
      <c r="T71" s="39">
        <f>T$27*LCI!$AG$23</f>
        <v>0</v>
      </c>
      <c r="U71" s="39">
        <f>U$27*LCI!$AN$23</f>
        <v>4.005386725535044E-4</v>
      </c>
      <c r="V71" s="39">
        <f>V$27*LCI!$E$23</f>
        <v>0</v>
      </c>
      <c r="W71" s="39">
        <f>W$27*LCI!$L$23</f>
        <v>0</v>
      </c>
      <c r="X71" s="39">
        <f>X$27*LCI!$S$23</f>
        <v>0</v>
      </c>
      <c r="Y71" s="39">
        <f>Y$27*LCI!$Z$23</f>
        <v>0</v>
      </c>
      <c r="Z71" s="39">
        <f>Z$27*LCI!$AG$23</f>
        <v>0</v>
      </c>
      <c r="AA71" s="39">
        <f>AA$27*LCI!$AN$23</f>
        <v>2.2683722608413527E-4</v>
      </c>
      <c r="AB71" s="39">
        <f>AB$27*LCI!$E$23</f>
        <v>0</v>
      </c>
      <c r="AC71" s="39">
        <f>AC$27*LCI!$L$23</f>
        <v>0</v>
      </c>
      <c r="AD71" s="39">
        <f>AD$27*LCI!$S$23</f>
        <v>0</v>
      </c>
      <c r="AE71" s="39">
        <f>AE$27*LCI!$Z$23</f>
        <v>0</v>
      </c>
      <c r="AF71" s="39">
        <f>AF$27*LCI!$AG$23</f>
        <v>0</v>
      </c>
      <c r="AG71" s="39">
        <f>AG$27*LCI!$AN$23</f>
        <v>7.2856033227182112E-4</v>
      </c>
      <c r="AH71" s="39">
        <f>AH$27*LCI!$E$23</f>
        <v>0</v>
      </c>
      <c r="AI71" s="39">
        <f>AI$27*LCI!$L$23</f>
        <v>0</v>
      </c>
      <c r="AJ71" s="39">
        <f>AJ$27*LCI!$S$23</f>
        <v>0</v>
      </c>
      <c r="AK71" s="39">
        <f>AK$27*LCI!$Z$23</f>
        <v>0</v>
      </c>
      <c r="AL71" s="39">
        <f>AL$27*LCI!$AG$23</f>
        <v>0</v>
      </c>
      <c r="AM71" s="39">
        <f>AM$27*LCI!$AN$23</f>
        <v>5.159056900998632E-4</v>
      </c>
      <c r="AN71" s="39">
        <f>AN$27*LCI!$E$23</f>
        <v>0</v>
      </c>
      <c r="AO71" s="39">
        <f>AO$27*LCI!$L$23</f>
        <v>0</v>
      </c>
      <c r="AP71" s="39">
        <f>AP$27*LCI!$S$23</f>
        <v>0</v>
      </c>
      <c r="AQ71" s="39">
        <f>AQ$27*LCI!$Z$23</f>
        <v>0</v>
      </c>
      <c r="AR71" s="39">
        <f>AR$27*LCI!$AG$23</f>
        <v>0</v>
      </c>
      <c r="AS71" s="39">
        <f>AS$27*LCI!$AN$23</f>
        <v>3.7503230339274151E-4</v>
      </c>
      <c r="AT71" s="39">
        <f>AT$27*LCI!$E$23</f>
        <v>0</v>
      </c>
      <c r="AU71" s="39">
        <f>AU$27*LCI!$L$23</f>
        <v>0</v>
      </c>
      <c r="AV71" s="39">
        <f>AV$27*LCI!$S$23</f>
        <v>0</v>
      </c>
      <c r="AW71" s="39">
        <f>AW$27*LCI!$Z$23</f>
        <v>0</v>
      </c>
      <c r="AX71" s="39">
        <f>AX$27*LCI!$AG$23</f>
        <v>0</v>
      </c>
      <c r="AY71" s="39">
        <f>AY$27*LCI!$AN$23</f>
        <v>2.768513584280322E-4</v>
      </c>
      <c r="AZ71" s="39">
        <f>AZ$27*LCI!$E$23</f>
        <v>0</v>
      </c>
      <c r="BA71" s="39">
        <f>BA$27*LCI!$L$23</f>
        <v>0</v>
      </c>
      <c r="BB71" s="39">
        <f>BB$27*LCI!$S$23</f>
        <v>0</v>
      </c>
      <c r="BC71" s="39">
        <f>BC$27*LCI!$Z$23</f>
        <v>0</v>
      </c>
      <c r="BD71" s="39">
        <f>BD$27*LCI!$AG$23</f>
        <v>0</v>
      </c>
      <c r="BE71" s="39">
        <f>BE$27*LCI!$AN$23</f>
        <v>7.2856033227182112E-4</v>
      </c>
      <c r="BF71" s="39">
        <f>BF$27*LCI!$E$23</f>
        <v>0</v>
      </c>
      <c r="BG71" s="39">
        <f>BG$27*LCI!$L$23</f>
        <v>0</v>
      </c>
      <c r="BH71" s="39">
        <f>BH$27*LCI!$S$23</f>
        <v>0</v>
      </c>
      <c r="BI71" s="39">
        <f>BI$27*LCI!$Z$23</f>
        <v>0</v>
      </c>
      <c r="BJ71" s="39">
        <f>BJ$27*LCI!$AG$23</f>
        <v>0</v>
      </c>
      <c r="BK71" s="39">
        <f>BK$27*LCI!$AN$23</f>
        <v>5.2109397360255853E-4</v>
      </c>
      <c r="BL71" s="39">
        <f>BL$27*LCI!$E$23</f>
        <v>0</v>
      </c>
      <c r="BM71" s="39">
        <f>BM$27*LCI!$L$23</f>
        <v>0</v>
      </c>
      <c r="BN71" s="39">
        <f>BN$27*LCI!$S$23</f>
        <v>0</v>
      </c>
      <c r="BO71" s="39">
        <f>BO$27*LCI!$Z$23</f>
        <v>0</v>
      </c>
      <c r="BP71" s="39">
        <f>BP$27*LCI!$AG$23</f>
        <v>0</v>
      </c>
      <c r="BQ71" s="39">
        <f>BQ$27*LCI!$AN$23</f>
        <v>3.8129197517676613E-4</v>
      </c>
      <c r="BR71" s="39">
        <f>BR$27*LCI!$E$23</f>
        <v>0</v>
      </c>
      <c r="BS71" s="39">
        <f>BS$27*LCI!$L$23</f>
        <v>0</v>
      </c>
      <c r="BT71" s="39">
        <f>BT$27*LCI!$S$23</f>
        <v>0</v>
      </c>
      <c r="BU71" s="39">
        <f>BU$27*LCI!$Z$23</f>
        <v>0</v>
      </c>
      <c r="BV71" s="39">
        <f>BV$27*LCI!$AG$23</f>
        <v>0</v>
      </c>
      <c r="BW71" s="39">
        <f>BW$27*LCI!$AN$23</f>
        <v>2.8012309002668068E-4</v>
      </c>
      <c r="BX71" s="39">
        <f>BX$27*LCI!$E$23</f>
        <v>0</v>
      </c>
      <c r="BY71" s="39">
        <f>BY$27*LCI!$L$23</f>
        <v>0</v>
      </c>
      <c r="BZ71" s="39">
        <f>BZ$27*LCI!$S$23</f>
        <v>0</v>
      </c>
      <c r="CA71" s="39">
        <f>CA$27*LCI!$Z$23</f>
        <v>0</v>
      </c>
      <c r="CB71" s="39">
        <f>CB$27*LCI!$AG$23</f>
        <v>0</v>
      </c>
      <c r="CC71" s="39">
        <f>CC$27*LCI!$AN$23</f>
        <v>7.2856033227182112E-4</v>
      </c>
      <c r="CD71" s="39">
        <f>CD$27*LCI!$E$23</f>
        <v>0</v>
      </c>
      <c r="CE71" s="39">
        <f>CE$27*LCI!$L$23</f>
        <v>0</v>
      </c>
      <c r="CF71" s="39">
        <f>CF$27*LCI!$S$23</f>
        <v>0</v>
      </c>
      <c r="CG71" s="39">
        <f>CG$27*LCI!$Z$23</f>
        <v>0</v>
      </c>
      <c r="CH71" s="39">
        <f>CH$27*LCI!$AG$23</f>
        <v>0</v>
      </c>
      <c r="CI71" s="39">
        <f>CI$27*LCI!$AN$23</f>
        <v>5.2109397360255853E-4</v>
      </c>
      <c r="CJ71" s="39">
        <f>CJ$27*LCI!$E$23</f>
        <v>0</v>
      </c>
      <c r="CK71" s="39">
        <f>CK$27*LCI!$L$23</f>
        <v>0</v>
      </c>
      <c r="CL71" s="39">
        <f>CL$27*LCI!$S$23</f>
        <v>0</v>
      </c>
      <c r="CM71" s="39">
        <f>CM$27*LCI!$Z$23</f>
        <v>0</v>
      </c>
      <c r="CN71" s="39">
        <f>CN$27*LCI!$AG$23</f>
        <v>0</v>
      </c>
      <c r="CO71" s="39">
        <f>CO$27*LCI!$AN$23</f>
        <v>3.8129197517676613E-4</v>
      </c>
      <c r="CP71" s="39">
        <f>CP$27*LCI!$E$23</f>
        <v>0</v>
      </c>
      <c r="CQ71" s="39">
        <f>CQ$27*LCI!$L$23</f>
        <v>0</v>
      </c>
      <c r="CR71" s="39">
        <f>CR$27*LCI!$S$23</f>
        <v>0</v>
      </c>
      <c r="CS71" s="39">
        <f>CS$27*LCI!$Z$23</f>
        <v>0</v>
      </c>
      <c r="CT71" s="39">
        <f>CT$27*LCI!$AG$23</f>
        <v>0</v>
      </c>
      <c r="CU71" s="39">
        <f>CU$27*LCI!$AN$23</f>
        <v>2.8012309002668068E-4</v>
      </c>
    </row>
    <row r="72" spans="1:99" ht="12.75" customHeight="1" x14ac:dyDescent="0.2">
      <c r="A72" s="29">
        <v>66</v>
      </c>
      <c r="C72" s="30" t="s">
        <v>77</v>
      </c>
      <c r="D72" s="41">
        <f>IF(D$28&gt;0,D$28*(SUMPRODUCT(E$29:H$29,E73:H73)),0)</f>
        <v>6.0982267241623317E-3</v>
      </c>
      <c r="E72" s="42">
        <f>IF(E28&gt;0,E$28*I73,0)</f>
        <v>0</v>
      </c>
      <c r="F72" s="42">
        <f>IF(F28&gt;0,F$28*I73,0)</f>
        <v>1.7067554252049291E-3</v>
      </c>
      <c r="G72" s="42">
        <f>IF(G28&gt;0,G$28*I73,0)</f>
        <v>0</v>
      </c>
      <c r="H72" s="42">
        <f>IF(H28&gt;0,H$28*I73,0)</f>
        <v>4.7168476930126123E-3</v>
      </c>
      <c r="I72" s="43">
        <v>0</v>
      </c>
      <c r="J72" s="41">
        <f>IF(J50&gt;0,J50*(SUMPRODUCT(K$29:N$29,K73:N73)),0)</f>
        <v>1.130944160192995E-3</v>
      </c>
      <c r="K72" s="42">
        <f>IF(K28&gt;0,K$28*O73,0)</f>
        <v>0</v>
      </c>
      <c r="L72" s="42">
        <f>IF(L28&gt;0,L$28*O73,0)</f>
        <v>2.6252507094994874E-3</v>
      </c>
      <c r="M72" s="42">
        <f>IF(M28&gt;0,M$28*O73,0)</f>
        <v>0</v>
      </c>
      <c r="N72" s="42">
        <f>IF(N28&gt;0,N$28*O73,0)</f>
        <v>7.5016767926479138E-4</v>
      </c>
      <c r="O72" s="43">
        <v>0</v>
      </c>
      <c r="P72" s="41">
        <f>IF(P50&gt;0,P50*(SUMPRODUCT(Q$29:T$29,Q73:T73)),0)</f>
        <v>1.3462617544840714E-3</v>
      </c>
      <c r="Q72" s="42">
        <f>IF(Q28&gt;0,Q$28*U73,0)</f>
        <v>0</v>
      </c>
      <c r="R72" s="42">
        <f>IF(R28&gt;0,R$28*U73,0)</f>
        <v>4.2530031055293101E-3</v>
      </c>
      <c r="S72" s="42">
        <f>IF(S28&gt;0,S$28*U73,0)</f>
        <v>0</v>
      </c>
      <c r="T72" s="42">
        <f>IF(T28&gt;0,T$28*U73,0)</f>
        <v>0</v>
      </c>
      <c r="U72" s="43">
        <v>0</v>
      </c>
      <c r="V72" s="41">
        <f>IF(V50&gt;0,V50*(SUMPRODUCT(W$29:Z$29,W73:Z73)),0)</f>
        <v>1.2367468303352517E-3</v>
      </c>
      <c r="W72" s="42">
        <f>IF(W28&gt;0,W$28*AA73,0)</f>
        <v>0</v>
      </c>
      <c r="X72" s="42">
        <f>IF(X28&gt;0,X$28*AA73,0)</f>
        <v>2.8797147645101876E-3</v>
      </c>
      <c r="Y72" s="42">
        <f>IF(Y28&gt;0,Y$28*AA73,0)</f>
        <v>0</v>
      </c>
      <c r="Z72" s="42">
        <f>IF(Z28&gt;0,Z$28*AA73,0)</f>
        <v>0</v>
      </c>
      <c r="AA72" s="43">
        <v>0</v>
      </c>
      <c r="AB72" s="41">
        <f>IF(AB50&gt;0,AB50*(SUMPRODUCT(AC$29:AF$29,AC73:AF73)),0)</f>
        <v>4.4606954311630275E-4</v>
      </c>
      <c r="AC72" s="42">
        <f>IF(AC28&gt;0,AC$28*AG73,0)</f>
        <v>0</v>
      </c>
      <c r="AD72" s="42">
        <f>IF(AD28&gt;0,AD$28*AG73,0)</f>
        <v>0</v>
      </c>
      <c r="AE72" s="42">
        <f>IF(AE28&gt;0,AE$28*AG73,0)</f>
        <v>0</v>
      </c>
      <c r="AF72" s="42">
        <f>IF(AF28&gt;0,AF$28*AG73,0)</f>
        <v>6.1996036326902194E-3</v>
      </c>
      <c r="AG72" s="43">
        <v>0</v>
      </c>
      <c r="AH72" s="41">
        <f>IF(AH50&gt;0,AH50*(SUMPRODUCT(AI$29:AL$29,AI73:AL73)),0)</f>
        <v>3.3735801996207003E-4</v>
      </c>
      <c r="AI72" s="42">
        <f>IF(AI28&gt;0,AI$28*AM73,0)</f>
        <v>0</v>
      </c>
      <c r="AJ72" s="42">
        <f>IF(AJ28&gt;0,AJ$28*AM73,0)</f>
        <v>1.4841427814362324E-5</v>
      </c>
      <c r="AK72" s="42">
        <f>IF(AK28&gt;0,AK$28*AM73,0)</f>
        <v>0</v>
      </c>
      <c r="AL72" s="42">
        <f>IF(AL28&gt;0,AL$28*AM73,0)</f>
        <v>1.7566371220885354E-3</v>
      </c>
      <c r="AM72" s="43">
        <v>0</v>
      </c>
      <c r="AN72" s="41">
        <f>IF(AN50&gt;0,AN50*(SUMPRODUCT(AO$29:AR$29,AO73:AR73)),0)</f>
        <v>2.5074550655425918E-4</v>
      </c>
      <c r="AO72" s="42">
        <f>IF(AO28&gt;0,AO$28*AS73,0)</f>
        <v>0</v>
      </c>
      <c r="AP72" s="42">
        <f>IF(AP28&gt;0,AP$28*AS73,0)</f>
        <v>0</v>
      </c>
      <c r="AQ72" s="42">
        <f>IF(AQ28&gt;0,AQ$28*AS73,0)</f>
        <v>0</v>
      </c>
      <c r="AR72" s="42">
        <f>IF(AR28&gt;0,AR$28*AS73,0)</f>
        <v>2.2787504837669783E-4</v>
      </c>
      <c r="AS72" s="43">
        <v>0</v>
      </c>
      <c r="AT72" s="41">
        <f>IF(AT50&gt;0,AT50*(SUMPRODUCT(AU$29:AX$29,AU73:AX73)),0)</f>
        <v>1.4469724257188242E-4</v>
      </c>
      <c r="AU72" s="42">
        <f>IF(AU28&gt;0,AU$28*AY73,0)</f>
        <v>0</v>
      </c>
      <c r="AV72" s="42">
        <f>IF(AV28&gt;0,AV$28*AY73,0)</f>
        <v>0</v>
      </c>
      <c r="AW72" s="42">
        <f>IF(AW28&gt;0,AW$28*AY73,0)</f>
        <v>0</v>
      </c>
      <c r="AX72" s="42">
        <f>IF(AX28&gt;0,AX$28*AY73,0)</f>
        <v>0</v>
      </c>
      <c r="AY72" s="43">
        <v>0</v>
      </c>
      <c r="AZ72" s="41">
        <f>IF(AZ50&gt;0,AZ50*(SUMPRODUCT(BA$29:BD$29,BA73:BD73)),0)</f>
        <v>4.4706711229519533E-4</v>
      </c>
      <c r="BA72" s="42">
        <f>IF(BA28&gt;0,BA$28*BE73,0)</f>
        <v>0</v>
      </c>
      <c r="BB72" s="42">
        <f>IF(BB28&gt;0,BB$28*BE73,0)</f>
        <v>0</v>
      </c>
      <c r="BC72" s="42">
        <f>IF(BC28&gt;0,BC$28*BE73,0)</f>
        <v>0</v>
      </c>
      <c r="BD72" s="42">
        <f>IF(BD28&gt;0,BD$28*BE73,0)</f>
        <v>6.1996036326902194E-3</v>
      </c>
      <c r="BE72" s="43">
        <v>0</v>
      </c>
      <c r="BF72" s="41">
        <f>IF(BF50&gt;0,BF50*(SUMPRODUCT(BG$29:BJ$29,BG73:BJ73)),0)</f>
        <v>3.7910621219036672E-4</v>
      </c>
      <c r="BG72" s="42">
        <f>IF(BG28&gt;0,BG$28*BK73,0)</f>
        <v>0</v>
      </c>
      <c r="BH72" s="42">
        <f>IF(BH28&gt;0,BH$28*BK73,0)</f>
        <v>1.4362207944759064E-5</v>
      </c>
      <c r="BI72" s="42">
        <f>IF(BI28&gt;0,BI$28*BK73,0)</f>
        <v>0</v>
      </c>
      <c r="BJ72" s="42">
        <f>IF(BJ28&gt;0,BJ$28*BK73,0)</f>
        <v>1.6999164734341741E-3</v>
      </c>
      <c r="BK72" s="43">
        <v>0</v>
      </c>
      <c r="BL72" s="41">
        <f>IF(BL50&gt;0,BL50*(SUMPRODUCT(BM$29:BP$29,BM73:BP73)),0)</f>
        <v>2.6918986885203126E-4</v>
      </c>
      <c r="BM72" s="42">
        <f>IF(BM28&gt;0,BM$28*BQ73,0)</f>
        <v>0</v>
      </c>
      <c r="BN72" s="42">
        <f>IF(BN28&gt;0,BN$28*BQ73,0)</f>
        <v>0</v>
      </c>
      <c r="BO72" s="42">
        <f>IF(BO28&gt;0,BO$28*BQ73,0)</f>
        <v>0</v>
      </c>
      <c r="BP72" s="42">
        <f>IF(BP28&gt;0,BP$28*BQ73,0)</f>
        <v>2.1231237134155411E-4</v>
      </c>
      <c r="BQ72" s="43">
        <v>0</v>
      </c>
      <c r="BR72" s="41">
        <f>IF(BR50&gt;0,BR50*(SUMPRODUCT(BS$29:BV$29,BS73:BV73)),0)</f>
        <v>1.3661829352110919E-4</v>
      </c>
      <c r="BS72" s="42">
        <f>IF(BS28&gt;0,BS$28*BW73,0)</f>
        <v>0</v>
      </c>
      <c r="BT72" s="42">
        <f>IF(BT28&gt;0,BT$28*BW73,0)</f>
        <v>0</v>
      </c>
      <c r="BU72" s="42">
        <f>IF(BU28&gt;0,BU$28*BW73,0)</f>
        <v>0</v>
      </c>
      <c r="BV72" s="42">
        <f>IF(BV28&gt;0,BV$28*BW73,0)</f>
        <v>0</v>
      </c>
      <c r="BW72" s="43">
        <v>0</v>
      </c>
      <c r="BX72" s="41">
        <f>IF(BX50&gt;0,BX50*(SUMPRODUCT(BY$29:CB$29,BY73:CB73)),0)</f>
        <v>4.4677676789145818E-4</v>
      </c>
      <c r="BY72" s="42">
        <f>IF(BY28&gt;0,BY$28*CC73,0)</f>
        <v>0</v>
      </c>
      <c r="BZ72" s="42">
        <f>IF(BZ28&gt;0,BZ$28*CC73,0)</f>
        <v>0</v>
      </c>
      <c r="CA72" s="42">
        <f>IF(CA28&gt;0,CA$28*CC73,0)</f>
        <v>0</v>
      </c>
      <c r="CB72" s="42">
        <f>IF(CB28&gt;0,CB$28*CC73,0)</f>
        <v>6.1996036326902194E-3</v>
      </c>
      <c r="CC72" s="43">
        <v>0</v>
      </c>
      <c r="CD72" s="41">
        <f>IF(CD50&gt;0,CD50*(SUMPRODUCT(CE$29:CH$29,CE73:CH73)),0)</f>
        <v>3.7851561133722786E-4</v>
      </c>
      <c r="CE72" s="42">
        <f>IF(CE28&gt;0,CE$28*CI73,0)</f>
        <v>0</v>
      </c>
      <c r="CF72" s="42">
        <f>IF(CF28&gt;0,CF$28*CI73,0)</f>
        <v>1.4362207944759064E-5</v>
      </c>
      <c r="CG72" s="42">
        <f>IF(CG28&gt;0,CG$28*CI73,0)</f>
        <v>0</v>
      </c>
      <c r="CH72" s="42">
        <f>IF(CH28&gt;0,CH$28*CI73,0)</f>
        <v>1.6999164734341741E-3</v>
      </c>
      <c r="CI72" s="43">
        <v>0</v>
      </c>
      <c r="CJ72" s="41">
        <f>IF(CJ50&gt;0,CJ50*(SUMPRODUCT(CK$29:CN$29,CK73:CN73)),0)</f>
        <v>2.6922984961543097E-4</v>
      </c>
      <c r="CK72" s="42">
        <f>IF(CK28&gt;0,CK$28*CO73,0)</f>
        <v>0</v>
      </c>
      <c r="CL72" s="42">
        <f>IF(CL28&gt;0,CL$28*CO73,0)</f>
        <v>0</v>
      </c>
      <c r="CM72" s="42">
        <f>IF(CM28&gt;0,CM$28*CO73,0)</f>
        <v>0</v>
      </c>
      <c r="CN72" s="42">
        <f>IF(CN28&gt;0,CN$28*CO73,0)</f>
        <v>2.1231237134155411E-4</v>
      </c>
      <c r="CO72" s="43">
        <v>0</v>
      </c>
      <c r="CP72" s="41">
        <f>IF(CP50&gt;0,CP50*(SUMPRODUCT(CQ$29:CT$29,CQ73:CT73)),0)</f>
        <v>1.5125824305234331E-4</v>
      </c>
      <c r="CQ72" s="42">
        <f>IF(CQ28&gt;0,CQ$28*CU73,0)</f>
        <v>0</v>
      </c>
      <c r="CR72" s="42">
        <f>IF(CR28&gt;0,CR$28*CU73,0)</f>
        <v>0</v>
      </c>
      <c r="CS72" s="42">
        <f>IF(CS28&gt;0,CS$28*CU73,0)</f>
        <v>0</v>
      </c>
      <c r="CT72" s="42">
        <f>IF(CT28&gt;0,CT$28*CU73,0)</f>
        <v>0</v>
      </c>
      <c r="CU72" s="43">
        <v>0</v>
      </c>
    </row>
    <row r="73" spans="1:99" ht="12.75" customHeight="1" x14ac:dyDescent="0.2">
      <c r="A73" s="29">
        <v>67</v>
      </c>
      <c r="C73" s="30" t="s">
        <v>82</v>
      </c>
      <c r="D73" s="44">
        <f t="shared" ref="D73:AI73" si="6">SUM(D52:D72)</f>
        <v>1.8496999910135335E-2</v>
      </c>
      <c r="E73" s="44">
        <f t="shared" si="6"/>
        <v>2.4588219583085425E-2</v>
      </c>
      <c r="F73" s="44">
        <f t="shared" si="6"/>
        <v>5.4569668967140578E-2</v>
      </c>
      <c r="G73" s="44">
        <f t="shared" si="6"/>
        <v>1.5467351206181017E-2</v>
      </c>
      <c r="H73" s="44">
        <f t="shared" si="6"/>
        <v>5.7290873629793071E-2</v>
      </c>
      <c r="I73" s="44">
        <f t="shared" si="6"/>
        <v>2.9634732267471476E-2</v>
      </c>
      <c r="J73" s="44">
        <f t="shared" si="6"/>
        <v>1.2910032745561474E-2</v>
      </c>
      <c r="K73" s="44">
        <f t="shared" si="6"/>
        <v>3.0308107774703393E-2</v>
      </c>
      <c r="L73" s="44">
        <f t="shared" si="6"/>
        <v>5.1914135594601306E-2</v>
      </c>
      <c r="M73" s="44">
        <f t="shared" si="6"/>
        <v>2.4018918774314488E-2</v>
      </c>
      <c r="N73" s="44">
        <f t="shared" si="6"/>
        <v>6.2430885799063737E-2</v>
      </c>
      <c r="O73" s="44">
        <f t="shared" si="6"/>
        <v>2.7175284784280003E-2</v>
      </c>
      <c r="P73" s="44">
        <f t="shared" si="6"/>
        <v>1.3377184261465372E-2</v>
      </c>
      <c r="Q73" s="44">
        <f t="shared" si="6"/>
        <v>3.4956562033544539E-2</v>
      </c>
      <c r="R73" s="44">
        <f t="shared" si="6"/>
        <v>4.8739129777113269E-2</v>
      </c>
      <c r="S73" s="44">
        <f t="shared" si="6"/>
        <v>3.3547503124146873E-2</v>
      </c>
      <c r="T73" s="44">
        <f t="shared" si="6"/>
        <v>6.1081290320456477E-2</v>
      </c>
      <c r="U73" s="44">
        <f t="shared" si="6"/>
        <v>2.5472315237623361E-2</v>
      </c>
      <c r="V73" s="44">
        <f t="shared" si="6"/>
        <v>1.4847354087981478E-2</v>
      </c>
      <c r="W73" s="44">
        <f t="shared" si="6"/>
        <v>3.2141594961750099E-2</v>
      </c>
      <c r="X73" s="44">
        <f t="shared" si="6"/>
        <v>3.9258737767963001E-2</v>
      </c>
      <c r="Y73" s="44">
        <f t="shared" si="6"/>
        <v>3.4949373199431227E-2</v>
      </c>
      <c r="Z73" s="44">
        <f t="shared" si="6"/>
        <v>4.6594816980269571E-2</v>
      </c>
      <c r="AA73" s="44">
        <f t="shared" si="6"/>
        <v>2.3268138051536866E-2</v>
      </c>
      <c r="AB73" s="44">
        <f t="shared" si="6"/>
        <v>1.3046386231261324E-2</v>
      </c>
      <c r="AC73" s="44">
        <f t="shared" si="6"/>
        <v>2.2762667531332832E-2</v>
      </c>
      <c r="AD73" s="44">
        <f t="shared" si="6"/>
        <v>4.8619320099915632E-2</v>
      </c>
      <c r="AE73" s="44">
        <f t="shared" si="6"/>
        <v>1.5762592421156466E-2</v>
      </c>
      <c r="AF73" s="44">
        <f t="shared" si="6"/>
        <v>4.955119490507915E-2</v>
      </c>
      <c r="AG73" s="44">
        <f t="shared" si="6"/>
        <v>2.9634732267471476E-2</v>
      </c>
      <c r="AH73" s="44">
        <f t="shared" si="6"/>
        <v>1.4038991640325443E-2</v>
      </c>
      <c r="AI73" s="44">
        <f t="shared" si="6"/>
        <v>2.4994604339263253E-2</v>
      </c>
      <c r="AJ73" s="44">
        <f t="shared" ref="AJ73:BO73" si="7">SUM(AJ52:AJ72)</f>
        <v>3.728815206027198E-2</v>
      </c>
      <c r="AK73" s="44">
        <f t="shared" si="7"/>
        <v>2.1121089117883105E-2</v>
      </c>
      <c r="AL73" s="44">
        <f t="shared" si="7"/>
        <v>4.9646760890242149E-2</v>
      </c>
      <c r="AM73" s="44">
        <f t="shared" si="7"/>
        <v>2.3678999614525367E-2</v>
      </c>
      <c r="AN73" s="44">
        <f t="shared" si="7"/>
        <v>1.6064659873321448E-2</v>
      </c>
      <c r="AO73" s="44">
        <f t="shared" si="7"/>
        <v>2.253507448499608E-2</v>
      </c>
      <c r="AP73" s="44">
        <f t="shared" si="7"/>
        <v>3.1142953275022488E-2</v>
      </c>
      <c r="AQ73" s="44">
        <f t="shared" si="7"/>
        <v>2.3641825186781703E-2</v>
      </c>
      <c r="AR73" s="44">
        <f t="shared" si="7"/>
        <v>4.485290034383748E-2</v>
      </c>
      <c r="AS73" s="44">
        <f t="shared" si="7"/>
        <v>1.9733615584468487E-2</v>
      </c>
      <c r="AT73" s="44">
        <f t="shared" si="7"/>
        <v>1.8984812266452263E-2</v>
      </c>
      <c r="AU73" s="44">
        <f t="shared" si="7"/>
        <v>2.126277398287919E-2</v>
      </c>
      <c r="AV73" s="44">
        <f t="shared" si="7"/>
        <v>2.6850797590302355E-2</v>
      </c>
      <c r="AW73" s="44">
        <f t="shared" si="7"/>
        <v>2.3764704591816736E-2</v>
      </c>
      <c r="AX73" s="44">
        <f t="shared" si="7"/>
        <v>3.4497441598322381E-2</v>
      </c>
      <c r="AY73" s="44">
        <f t="shared" si="7"/>
        <v>2.0024691425519769E-2</v>
      </c>
      <c r="AZ73" s="44">
        <f t="shared" si="7"/>
        <v>1.3000756797446748E-2</v>
      </c>
      <c r="BA73" s="44">
        <f t="shared" si="7"/>
        <v>2.2762667531332832E-2</v>
      </c>
      <c r="BB73" s="44">
        <f t="shared" si="7"/>
        <v>4.8619320099915632E-2</v>
      </c>
      <c r="BC73" s="44">
        <f t="shared" si="7"/>
        <v>1.5762592421156466E-2</v>
      </c>
      <c r="BD73" s="44">
        <f t="shared" si="7"/>
        <v>4.955119490507915E-2</v>
      </c>
      <c r="BE73" s="44">
        <f t="shared" si="7"/>
        <v>2.9634732267471476E-2</v>
      </c>
      <c r="BF73" s="44">
        <f t="shared" si="7"/>
        <v>1.3817923498367897E-2</v>
      </c>
      <c r="BG73" s="44">
        <f t="shared" si="7"/>
        <v>2.4994604339263253E-2</v>
      </c>
      <c r="BH73" s="44">
        <f t="shared" si="7"/>
        <v>3.7287672840402381E-2</v>
      </c>
      <c r="BI73" s="44">
        <f t="shared" si="7"/>
        <v>2.1121089117883105E-2</v>
      </c>
      <c r="BJ73" s="44">
        <f t="shared" si="7"/>
        <v>4.9590040241587793E-2</v>
      </c>
      <c r="BK73" s="44">
        <f t="shared" si="7"/>
        <v>2.291442040762269E-2</v>
      </c>
      <c r="BL73" s="44">
        <f t="shared" si="7"/>
        <v>1.5760001922438639E-2</v>
      </c>
      <c r="BM73" s="44">
        <f t="shared" si="7"/>
        <v>2.253507448499608E-2</v>
      </c>
      <c r="BN73" s="44">
        <f t="shared" si="7"/>
        <v>3.1142953275022488E-2</v>
      </c>
      <c r="BO73" s="44">
        <f t="shared" si="7"/>
        <v>2.3641825186781703E-2</v>
      </c>
      <c r="BP73" s="44">
        <f t="shared" ref="BP73:CU73" si="8">SUM(BP52:BP72)</f>
        <v>4.4837337666802334E-2</v>
      </c>
      <c r="BQ73" s="44">
        <f t="shared" si="8"/>
        <v>1.8385912585546529E-2</v>
      </c>
      <c r="BR73" s="44">
        <f t="shared" si="8"/>
        <v>1.8891293194552589E-2</v>
      </c>
      <c r="BS73" s="44">
        <f t="shared" si="8"/>
        <v>2.126277398287919E-2</v>
      </c>
      <c r="BT73" s="44">
        <f t="shared" si="8"/>
        <v>2.6850797590302355E-2</v>
      </c>
      <c r="BU73" s="44">
        <f t="shared" si="8"/>
        <v>2.3764704591816736E-2</v>
      </c>
      <c r="BV73" s="44">
        <f t="shared" si="8"/>
        <v>3.4497441598322381E-2</v>
      </c>
      <c r="BW73" s="44">
        <f t="shared" si="8"/>
        <v>1.8686824959211763E-2</v>
      </c>
      <c r="BX73" s="44">
        <f t="shared" si="8"/>
        <v>1.32263839713918E-2</v>
      </c>
      <c r="BY73" s="44">
        <f t="shared" si="8"/>
        <v>2.2762667531332832E-2</v>
      </c>
      <c r="BZ73" s="44">
        <f t="shared" si="8"/>
        <v>4.8619320099915632E-2</v>
      </c>
      <c r="CA73" s="44">
        <f t="shared" si="8"/>
        <v>1.5762592421156466E-2</v>
      </c>
      <c r="CB73" s="44">
        <f t="shared" si="8"/>
        <v>4.955119490507915E-2</v>
      </c>
      <c r="CC73" s="44">
        <f t="shared" si="8"/>
        <v>2.9634732267471476E-2</v>
      </c>
      <c r="CD73" s="44">
        <f t="shared" si="8"/>
        <v>1.4078970106010237E-2</v>
      </c>
      <c r="CE73" s="44">
        <f t="shared" si="8"/>
        <v>2.4994604339263253E-2</v>
      </c>
      <c r="CF73" s="44">
        <f t="shared" si="8"/>
        <v>3.7287672840402381E-2</v>
      </c>
      <c r="CG73" s="44">
        <f t="shared" si="8"/>
        <v>2.1121089117883105E-2</v>
      </c>
      <c r="CH73" s="44">
        <f t="shared" si="8"/>
        <v>4.9590040241587793E-2</v>
      </c>
      <c r="CI73" s="44">
        <f t="shared" si="8"/>
        <v>2.291442040762269E-2</v>
      </c>
      <c r="CJ73" s="44">
        <f t="shared" si="8"/>
        <v>1.599706215660901E-2</v>
      </c>
      <c r="CK73" s="44">
        <f t="shared" si="8"/>
        <v>2.253507448499608E-2</v>
      </c>
      <c r="CL73" s="44">
        <f t="shared" si="8"/>
        <v>3.1142953275022488E-2</v>
      </c>
      <c r="CM73" s="44">
        <f t="shared" si="8"/>
        <v>2.3641825186781703E-2</v>
      </c>
      <c r="CN73" s="44">
        <f t="shared" si="8"/>
        <v>4.4837337666802334E-2</v>
      </c>
      <c r="CO73" s="44">
        <f t="shared" si="8"/>
        <v>1.8385912585546529E-2</v>
      </c>
      <c r="CP73" s="44">
        <f t="shared" si="8"/>
        <v>1.8614511735856265E-2</v>
      </c>
      <c r="CQ73" s="44">
        <f t="shared" si="8"/>
        <v>2.126277398287919E-2</v>
      </c>
      <c r="CR73" s="44">
        <f t="shared" si="8"/>
        <v>2.6850797590302355E-2</v>
      </c>
      <c r="CS73" s="44">
        <f t="shared" si="8"/>
        <v>2.3764704591816736E-2</v>
      </c>
      <c r="CT73" s="44">
        <f t="shared" si="8"/>
        <v>3.4497441598322381E-2</v>
      </c>
      <c r="CU73" s="44">
        <f t="shared" si="8"/>
        <v>1.8686824959211763E-2</v>
      </c>
    </row>
    <row r="74" spans="1:99" ht="12.75" customHeight="1" x14ac:dyDescent="0.2">
      <c r="A74" s="29">
        <v>68</v>
      </c>
      <c r="C74" s="30" t="s">
        <v>83</v>
      </c>
      <c r="D74" s="45">
        <f t="shared" ref="D74:AI74" si="9">(D$51-D$40+D$73-D$62)*(1.028*1.0098-1)+0.0025*1.0098+0.0019</f>
        <v>6.4313742572271E-3</v>
      </c>
      <c r="E74" s="45">
        <f t="shared" si="9"/>
        <v>9.003787264006885E-3</v>
      </c>
      <c r="F74" s="45">
        <f t="shared" si="9"/>
        <v>1.7794613210991767E-2</v>
      </c>
      <c r="G74" s="45">
        <f t="shared" si="9"/>
        <v>5.9387206187644865E-3</v>
      </c>
      <c r="H74" s="45">
        <f t="shared" si="9"/>
        <v>1.5229343350046729E-2</v>
      </c>
      <c r="I74" s="45">
        <f t="shared" si="9"/>
        <v>7.2587511122153871E-3</v>
      </c>
      <c r="J74" s="45">
        <f t="shared" si="9"/>
        <v>6.554999413866204E-3</v>
      </c>
      <c r="K74" s="45">
        <f t="shared" si="9"/>
        <v>9.8044275479812169E-3</v>
      </c>
      <c r="L74" s="45">
        <f t="shared" si="9"/>
        <v>1.5302733242139632E-2</v>
      </c>
      <c r="M74" s="45">
        <f t="shared" si="9"/>
        <v>7.6717308669441925E-3</v>
      </c>
      <c r="N74" s="45">
        <f t="shared" si="9"/>
        <v>1.6238432035768746E-2</v>
      </c>
      <c r="O74" s="45">
        <f t="shared" si="9"/>
        <v>6.5096608434614652E-3</v>
      </c>
      <c r="P74" s="45">
        <f t="shared" si="9"/>
        <v>6.6582895277628651E-3</v>
      </c>
      <c r="Q74" s="45">
        <f t="shared" si="9"/>
        <v>1.0539995284652463E-2</v>
      </c>
      <c r="R74" s="45">
        <f t="shared" si="9"/>
        <v>1.2064026894148892E-2</v>
      </c>
      <c r="S74" s="45">
        <f t="shared" si="9"/>
        <v>9.1693539250446762E-3</v>
      </c>
      <c r="T74" s="45">
        <f t="shared" si="9"/>
        <v>1.5375478034329811E-2</v>
      </c>
      <c r="U74" s="45">
        <f t="shared" si="9"/>
        <v>5.9909760884085091E-3</v>
      </c>
      <c r="V74" s="45">
        <f t="shared" si="9"/>
        <v>6.7729688677738943E-3</v>
      </c>
      <c r="W74" s="45">
        <f t="shared" si="9"/>
        <v>9.6012308779795039E-3</v>
      </c>
      <c r="X74" s="45">
        <f t="shared" si="9"/>
        <v>9.8171389823817033E-3</v>
      </c>
      <c r="Y74" s="45">
        <f t="shared" si="9"/>
        <v>9.4349928489783387E-3</v>
      </c>
      <c r="Z74" s="45">
        <f t="shared" si="9"/>
        <v>1.2598322174746771E-2</v>
      </c>
      <c r="AA74" s="45">
        <f t="shared" si="9"/>
        <v>5.3196351909138235E-3</v>
      </c>
      <c r="AB74" s="45">
        <f t="shared" si="9"/>
        <v>5.8423006862694171E-3</v>
      </c>
      <c r="AC74" s="45">
        <f t="shared" si="9"/>
        <v>8.0156291499953874E-3</v>
      </c>
      <c r="AD74" s="45">
        <f t="shared" si="9"/>
        <v>1.450891960738957E-2</v>
      </c>
      <c r="AE74" s="45">
        <f t="shared" si="9"/>
        <v>5.620623065464383E-3</v>
      </c>
      <c r="AF74" s="45">
        <f t="shared" si="9"/>
        <v>1.3248220264205562E-2</v>
      </c>
      <c r="AG74" s="45">
        <f t="shared" si="9"/>
        <v>7.2587511122153871E-3</v>
      </c>
      <c r="AH74" s="45">
        <f t="shared" si="9"/>
        <v>5.6604709767043189E-3</v>
      </c>
      <c r="AI74" s="45">
        <f t="shared" si="9"/>
        <v>8.2024642346632277E-3</v>
      </c>
      <c r="AJ74" s="45">
        <f t="shared" ref="AJ74:BO74" si="10">(AJ$51-AJ$40+AJ$73-AJ$62)*(1.028*1.0098-1)+0.0025*1.0098+0.0019</f>
        <v>9.5133789062417564E-3</v>
      </c>
      <c r="AK74" s="45">
        <f t="shared" si="10"/>
        <v>6.6458954685569517E-3</v>
      </c>
      <c r="AL74" s="45">
        <f t="shared" si="10"/>
        <v>1.2887149536088818E-2</v>
      </c>
      <c r="AM74" s="45">
        <f t="shared" si="10"/>
        <v>5.9191230955742977E-3</v>
      </c>
      <c r="AN74" s="45">
        <f t="shared" si="10"/>
        <v>5.5043466453062496E-3</v>
      </c>
      <c r="AO74" s="45">
        <f t="shared" si="10"/>
        <v>7.335419436196357E-3</v>
      </c>
      <c r="AP74" s="45">
        <f t="shared" si="10"/>
        <v>7.7458145519731071E-3</v>
      </c>
      <c r="AQ74" s="45">
        <f t="shared" si="10"/>
        <v>6.8531461508019266E-3</v>
      </c>
      <c r="AR74" s="45">
        <f t="shared" si="10"/>
        <v>1.1852349721927608E-2</v>
      </c>
      <c r="AS74" s="45">
        <f t="shared" si="10"/>
        <v>5.0316845063928207E-3</v>
      </c>
      <c r="AT74" s="45">
        <f t="shared" si="10"/>
        <v>5.2475763871612825E-3</v>
      </c>
      <c r="AU74" s="45">
        <f t="shared" si="10"/>
        <v>6.6161051537167986E-3</v>
      </c>
      <c r="AV74" s="45">
        <f t="shared" si="10"/>
        <v>6.4161083280656304E-3</v>
      </c>
      <c r="AW74" s="45">
        <f t="shared" si="10"/>
        <v>6.5083100460702871E-3</v>
      </c>
      <c r="AX74" s="45">
        <f t="shared" si="10"/>
        <v>9.6904985612778095E-3</v>
      </c>
      <c r="AY74" s="45">
        <f t="shared" si="10"/>
        <v>4.8873825403106582E-3</v>
      </c>
      <c r="AZ74" s="45">
        <f t="shared" si="10"/>
        <v>5.8373444538357471E-3</v>
      </c>
      <c r="BA74" s="45">
        <f t="shared" si="10"/>
        <v>8.0156291499953874E-3</v>
      </c>
      <c r="BB74" s="45">
        <f t="shared" si="10"/>
        <v>1.450891960738957E-2</v>
      </c>
      <c r="BC74" s="45">
        <f t="shared" si="10"/>
        <v>5.620623065464383E-3</v>
      </c>
      <c r="BD74" s="45">
        <f t="shared" si="10"/>
        <v>1.3248220264205562E-2</v>
      </c>
      <c r="BE74" s="45">
        <f t="shared" si="10"/>
        <v>7.2587511122153871E-3</v>
      </c>
      <c r="BF74" s="45">
        <f t="shared" si="10"/>
        <v>5.6793330964145074E-3</v>
      </c>
      <c r="BG74" s="45">
        <f t="shared" si="10"/>
        <v>8.2024642346632277E-3</v>
      </c>
      <c r="BH74" s="45">
        <f t="shared" si="10"/>
        <v>9.5133189011584376E-3</v>
      </c>
      <c r="BI74" s="45">
        <f t="shared" si="10"/>
        <v>6.6458954685569517E-3</v>
      </c>
      <c r="BJ74" s="45">
        <f t="shared" si="10"/>
        <v>1.2880047311276489E-2</v>
      </c>
      <c r="BK74" s="45">
        <f t="shared" si="10"/>
        <v>5.8381297653929097E-3</v>
      </c>
      <c r="BL74" s="45">
        <f t="shared" si="10"/>
        <v>5.5001668534970733E-3</v>
      </c>
      <c r="BM74" s="45">
        <f t="shared" si="10"/>
        <v>7.335419436196357E-3</v>
      </c>
      <c r="BN74" s="45">
        <f t="shared" si="10"/>
        <v>7.7458145519731071E-3</v>
      </c>
      <c r="BO74" s="45">
        <f t="shared" si="10"/>
        <v>6.8531461508019266E-3</v>
      </c>
      <c r="BP74" s="45">
        <f t="shared" ref="BP74:CU74" si="11">(BP$51-BP$40+BP$73-BP$62)*(1.028*1.0098-1)+0.0025*1.0098+0.0019</f>
        <v>1.1850329818040933E-2</v>
      </c>
      <c r="BQ74" s="45">
        <f t="shared" si="11"/>
        <v>4.8808386432754409E-3</v>
      </c>
      <c r="BR74" s="45">
        <f t="shared" si="11"/>
        <v>5.1808282937250349E-3</v>
      </c>
      <c r="BS74" s="45">
        <f t="shared" si="11"/>
        <v>6.6161051537167986E-3</v>
      </c>
      <c r="BT74" s="45">
        <f t="shared" si="11"/>
        <v>6.4161083280656304E-3</v>
      </c>
      <c r="BU74" s="45">
        <f t="shared" si="11"/>
        <v>6.5083100460702871E-3</v>
      </c>
      <c r="BV74" s="45">
        <f t="shared" si="11"/>
        <v>9.6904985612778095E-3</v>
      </c>
      <c r="BW74" s="45">
        <f t="shared" si="11"/>
        <v>4.8431738645767445E-3</v>
      </c>
      <c r="BX74" s="45">
        <f t="shared" si="11"/>
        <v>5.8652735030478489E-3</v>
      </c>
      <c r="BY74" s="45">
        <f t="shared" si="11"/>
        <v>8.0156291499953874E-3</v>
      </c>
      <c r="BZ74" s="45">
        <f t="shared" si="11"/>
        <v>1.450891960738957E-2</v>
      </c>
      <c r="CA74" s="45">
        <f t="shared" si="11"/>
        <v>5.620623065464383E-3</v>
      </c>
      <c r="CB74" s="45">
        <f t="shared" si="11"/>
        <v>1.3248220264205562E-2</v>
      </c>
      <c r="CC74" s="45">
        <f t="shared" si="11"/>
        <v>7.2587511122153871E-3</v>
      </c>
      <c r="CD74" s="45">
        <f t="shared" si="11"/>
        <v>5.7045890192223281E-3</v>
      </c>
      <c r="CE74" s="45">
        <f t="shared" si="11"/>
        <v>8.2024642346632277E-3</v>
      </c>
      <c r="CF74" s="45">
        <f t="shared" si="11"/>
        <v>9.5133189011584376E-3</v>
      </c>
      <c r="CG74" s="45">
        <f t="shared" si="11"/>
        <v>6.6458954685569517E-3</v>
      </c>
      <c r="CH74" s="45">
        <f t="shared" si="11"/>
        <v>1.2880047311276489E-2</v>
      </c>
      <c r="CI74" s="45">
        <f t="shared" si="11"/>
        <v>5.8381297653929097E-3</v>
      </c>
      <c r="CJ74" s="45">
        <f t="shared" si="11"/>
        <v>5.5190975120107686E-3</v>
      </c>
      <c r="CK74" s="45">
        <f t="shared" si="11"/>
        <v>7.335419436196357E-3</v>
      </c>
      <c r="CL74" s="45">
        <f t="shared" si="11"/>
        <v>7.7458145519731071E-3</v>
      </c>
      <c r="CM74" s="45">
        <f t="shared" si="11"/>
        <v>6.8531461508019266E-3</v>
      </c>
      <c r="CN74" s="45">
        <f t="shared" si="11"/>
        <v>1.1850329818040933E-2</v>
      </c>
      <c r="CO74" s="45">
        <f t="shared" si="11"/>
        <v>4.8808386432754409E-3</v>
      </c>
      <c r="CP74" s="45">
        <f t="shared" si="11"/>
        <v>5.2854220071453977E-3</v>
      </c>
      <c r="CQ74" s="45">
        <f t="shared" si="11"/>
        <v>6.6161051537167986E-3</v>
      </c>
      <c r="CR74" s="45">
        <f t="shared" si="11"/>
        <v>6.4161083280656304E-3</v>
      </c>
      <c r="CS74" s="45">
        <f t="shared" si="11"/>
        <v>6.5083100460702871E-3</v>
      </c>
      <c r="CT74" s="45">
        <f t="shared" si="11"/>
        <v>9.6904985612778095E-3</v>
      </c>
      <c r="CU74" s="45">
        <f t="shared" si="11"/>
        <v>4.8431738645767445E-3</v>
      </c>
    </row>
    <row r="75" spans="1:99" ht="12.75" customHeight="1" x14ac:dyDescent="0.2">
      <c r="A75" s="29">
        <v>69</v>
      </c>
      <c r="C75" s="30" t="s">
        <v>84</v>
      </c>
      <c r="D75" s="45">
        <f t="shared" ref="D75:AI75" si="12">(D$51-D$40+D$73-D$62)*(1.028*1.0098*1.0564-1)+0.0025*1.0098*1.0564+0.0019*1.0564+0.0024</f>
        <v>1.2166907226652774E-2</v>
      </c>
      <c r="E75" s="45">
        <f t="shared" si="12"/>
        <v>1.8694946149929555E-2</v>
      </c>
      <c r="F75" s="45">
        <f t="shared" si="12"/>
        <v>4.1003515496461959E-2</v>
      </c>
      <c r="G75" s="45">
        <f t="shared" si="12"/>
        <v>1.0916695025462029E-2</v>
      </c>
      <c r="H75" s="45">
        <f t="shared" si="12"/>
        <v>3.4493603807778127E-2</v>
      </c>
      <c r="I75" s="45">
        <f t="shared" si="12"/>
        <v>1.426654997427796E-2</v>
      </c>
      <c r="J75" s="45">
        <f t="shared" si="12"/>
        <v>1.2480632057117119E-2</v>
      </c>
      <c r="K75" s="45">
        <f t="shared" si="12"/>
        <v>2.0726739226528332E-2</v>
      </c>
      <c r="L75" s="45">
        <f t="shared" si="12"/>
        <v>3.4679846091149762E-2</v>
      </c>
      <c r="M75" s="45">
        <f t="shared" si="12"/>
        <v>1.5314572941931118E-2</v>
      </c>
      <c r="N75" s="45">
        <f t="shared" si="12"/>
        <v>3.7054378535658156E-2</v>
      </c>
      <c r="O75" s="45">
        <f t="shared" si="12"/>
        <v>1.2365575901069157E-2</v>
      </c>
      <c r="P75" s="45">
        <f t="shared" si="12"/>
        <v>1.2742752440636398E-2</v>
      </c>
      <c r="Q75" s="45">
        <f t="shared" si="12"/>
        <v>2.2593397031103631E-2</v>
      </c>
      <c r="R75" s="45">
        <f t="shared" si="12"/>
        <v>2.646094770857093E-2</v>
      </c>
      <c r="S75" s="45">
        <f t="shared" si="12"/>
        <v>1.9115106367127599E-2</v>
      </c>
      <c r="T75" s="45">
        <f t="shared" si="12"/>
        <v>3.4864451297868741E-2</v>
      </c>
      <c r="U75" s="45">
        <f t="shared" si="12"/>
        <v>1.1049304267792565E-2</v>
      </c>
      <c r="V75" s="45">
        <f t="shared" si="12"/>
        <v>1.303377538031001E-2</v>
      </c>
      <c r="W75" s="45">
        <f t="shared" si="12"/>
        <v>2.0211084948869421E-2</v>
      </c>
      <c r="X75" s="45">
        <f t="shared" si="12"/>
        <v>2.0758997164238319E-2</v>
      </c>
      <c r="Y75" s="45">
        <f t="shared" si="12"/>
        <v>1.978922099429126E-2</v>
      </c>
      <c r="Z75" s="45">
        <f t="shared" si="12"/>
        <v>2.7816834332947894E-2</v>
      </c>
      <c r="AA75" s="45">
        <f t="shared" si="12"/>
        <v>9.3456355730369544E-3</v>
      </c>
      <c r="AB75" s="45">
        <f t="shared" si="12"/>
        <v>1.067200917188851E-2</v>
      </c>
      <c r="AC75" s="45">
        <f t="shared" si="12"/>
        <v>1.6187287148976971E-2</v>
      </c>
      <c r="AD75" s="45">
        <f t="shared" si="12"/>
        <v>3.2665377072442985E-2</v>
      </c>
      <c r="AE75" s="45">
        <f t="shared" si="12"/>
        <v>1.0109455595452432E-2</v>
      </c>
      <c r="AF75" s="45">
        <f t="shared" si="12"/>
        <v>2.9466087393389049E-2</v>
      </c>
      <c r="AG75" s="45">
        <f t="shared" si="12"/>
        <v>1.426654997427796E-2</v>
      </c>
      <c r="AH75" s="45">
        <f t="shared" si="12"/>
        <v>1.0210578049311898E-2</v>
      </c>
      <c r="AI75" s="45">
        <f t="shared" si="12"/>
        <v>1.6661420463390652E-2</v>
      </c>
      <c r="AJ75" s="45">
        <f t="shared" ref="AJ75:BO75" si="13">(AJ$51-AJ$40+AJ$73-AJ$62)*(1.028*1.0098*1.0564-1)+0.0025*1.0098*1.0564+0.0019*1.0564+0.0024</f>
        <v>1.9988142097360304E-2</v>
      </c>
      <c r="AK75" s="45">
        <f t="shared" si="13"/>
        <v>1.2711299909219258E-2</v>
      </c>
      <c r="AL75" s="45">
        <f t="shared" si="13"/>
        <v>2.8549794496023923E-2</v>
      </c>
      <c r="AM75" s="45">
        <f t="shared" si="13"/>
        <v>1.0866962189464001E-2</v>
      </c>
      <c r="AN75" s="45">
        <f t="shared" si="13"/>
        <v>9.8143797290767641E-3</v>
      </c>
      <c r="AO75" s="45">
        <f t="shared" si="13"/>
        <v>1.4461111967943471E-2</v>
      </c>
      <c r="AP75" s="45">
        <f t="shared" si="13"/>
        <v>1.5502575870766384E-2</v>
      </c>
      <c r="AQ75" s="45">
        <f t="shared" si="13"/>
        <v>1.3237242095409843E-2</v>
      </c>
      <c r="AR75" s="45">
        <f t="shared" si="13"/>
        <v>2.5923772373277656E-2</v>
      </c>
      <c r="AS75" s="45">
        <f t="shared" si="13"/>
        <v>8.6149001617390527E-3</v>
      </c>
      <c r="AT75" s="45">
        <f t="shared" si="13"/>
        <v>9.1627712062258837E-3</v>
      </c>
      <c r="AU75" s="45">
        <f t="shared" si="13"/>
        <v>1.2635700721102636E-2</v>
      </c>
      <c r="AV75" s="45">
        <f t="shared" si="13"/>
        <v>1.2128166721336014E-2</v>
      </c>
      <c r="AW75" s="45">
        <f t="shared" si="13"/>
        <v>1.2362147968647798E-2</v>
      </c>
      <c r="AX75" s="45">
        <f t="shared" si="13"/>
        <v>2.0437620466154646E-2</v>
      </c>
      <c r="AY75" s="45">
        <f t="shared" si="13"/>
        <v>8.2487035794612494E-3</v>
      </c>
      <c r="AZ75" s="45">
        <f t="shared" si="13"/>
        <v>1.0659431689907763E-2</v>
      </c>
      <c r="BA75" s="45">
        <f t="shared" si="13"/>
        <v>1.6187287148976971E-2</v>
      </c>
      <c r="BB75" s="45">
        <f t="shared" si="13"/>
        <v>3.2665377072442985E-2</v>
      </c>
      <c r="BC75" s="45">
        <f t="shared" si="13"/>
        <v>1.0109455595452432E-2</v>
      </c>
      <c r="BD75" s="45">
        <f t="shared" si="13"/>
        <v>2.9466087393389049E-2</v>
      </c>
      <c r="BE75" s="45">
        <f t="shared" si="13"/>
        <v>1.426654997427796E-2</v>
      </c>
      <c r="BF75" s="45">
        <f t="shared" si="13"/>
        <v>1.0258444644341193E-2</v>
      </c>
      <c r="BG75" s="45">
        <f t="shared" si="13"/>
        <v>1.6661420463390652E-2</v>
      </c>
      <c r="BH75" s="45">
        <f t="shared" si="13"/>
        <v>1.9987989821843712E-2</v>
      </c>
      <c r="BI75" s="45">
        <f t="shared" si="13"/>
        <v>1.2711299909219258E-2</v>
      </c>
      <c r="BJ75" s="45">
        <f t="shared" si="13"/>
        <v>2.8531771107130087E-2</v>
      </c>
      <c r="BK75" s="45">
        <f t="shared" si="13"/>
        <v>1.0661424583116806E-2</v>
      </c>
      <c r="BL75" s="45">
        <f t="shared" si="13"/>
        <v>9.8037726284480632E-3</v>
      </c>
      <c r="BM75" s="45">
        <f t="shared" si="13"/>
        <v>1.4461111967943471E-2</v>
      </c>
      <c r="BN75" s="45">
        <f t="shared" si="13"/>
        <v>1.5502575870766384E-2</v>
      </c>
      <c r="BO75" s="45">
        <f t="shared" si="13"/>
        <v>1.3237242095409843E-2</v>
      </c>
      <c r="BP75" s="45">
        <f t="shared" ref="BP75:CU75" si="14">(BP$51-BP$40+BP$73-BP$62)*(1.028*1.0098*1.0564-1)+0.0025*1.0098*1.0564+0.0019*1.0564+0.0024</f>
        <v>2.591864644242645E-2</v>
      </c>
      <c r="BQ75" s="45">
        <f t="shared" si="14"/>
        <v>8.2320970647051725E-3</v>
      </c>
      <c r="BR75" s="45">
        <f t="shared" si="14"/>
        <v>8.9933838835611589E-3</v>
      </c>
      <c r="BS75" s="45">
        <f t="shared" si="14"/>
        <v>1.2635700721102636E-2</v>
      </c>
      <c r="BT75" s="45">
        <f t="shared" si="14"/>
        <v>1.2128166721336014E-2</v>
      </c>
      <c r="BU75" s="45">
        <f t="shared" si="14"/>
        <v>1.2362147968647798E-2</v>
      </c>
      <c r="BV75" s="45">
        <f t="shared" si="14"/>
        <v>2.0437620466154646E-2</v>
      </c>
      <c r="BW75" s="45">
        <f t="shared" si="14"/>
        <v>8.1365147687310554E-3</v>
      </c>
      <c r="BX75" s="45">
        <f t="shared" si="14"/>
        <v>1.0730307525112373E-2</v>
      </c>
      <c r="BY75" s="45">
        <f t="shared" si="14"/>
        <v>1.6187287148976971E-2</v>
      </c>
      <c r="BZ75" s="45">
        <f t="shared" si="14"/>
        <v>3.2665377072442985E-2</v>
      </c>
      <c r="CA75" s="45">
        <f t="shared" si="14"/>
        <v>1.0109455595452432E-2</v>
      </c>
      <c r="CB75" s="45">
        <f t="shared" si="14"/>
        <v>2.9466087393389049E-2</v>
      </c>
      <c r="CC75" s="45">
        <f t="shared" si="14"/>
        <v>1.426654997427796E-2</v>
      </c>
      <c r="CD75" s="45">
        <f t="shared" si="14"/>
        <v>1.0322536859198681E-2</v>
      </c>
      <c r="CE75" s="45">
        <f t="shared" si="14"/>
        <v>1.6661420463390652E-2</v>
      </c>
      <c r="CF75" s="45">
        <f t="shared" si="14"/>
        <v>1.9987989821843712E-2</v>
      </c>
      <c r="CG75" s="45">
        <f t="shared" si="14"/>
        <v>1.2711299909219258E-2</v>
      </c>
      <c r="CH75" s="45">
        <f t="shared" si="14"/>
        <v>2.8531771107130087E-2</v>
      </c>
      <c r="CI75" s="45">
        <f t="shared" si="14"/>
        <v>1.0661424583116806E-2</v>
      </c>
      <c r="CJ75" s="45">
        <f t="shared" si="14"/>
        <v>9.8518131551033703E-3</v>
      </c>
      <c r="CK75" s="45">
        <f t="shared" si="14"/>
        <v>1.4461111967943471E-2</v>
      </c>
      <c r="CL75" s="45">
        <f t="shared" si="14"/>
        <v>1.5502575870766384E-2</v>
      </c>
      <c r="CM75" s="45">
        <f t="shared" si="14"/>
        <v>1.3237242095409843E-2</v>
      </c>
      <c r="CN75" s="45">
        <f t="shared" si="14"/>
        <v>2.591864644242645E-2</v>
      </c>
      <c r="CO75" s="45">
        <f t="shared" si="14"/>
        <v>8.2320970647051725E-3</v>
      </c>
      <c r="CP75" s="45">
        <f t="shared" si="14"/>
        <v>9.2588124249884628E-3</v>
      </c>
      <c r="CQ75" s="45">
        <f t="shared" si="14"/>
        <v>1.2635700721102636E-2</v>
      </c>
      <c r="CR75" s="45">
        <f t="shared" si="14"/>
        <v>1.2128166721336014E-2</v>
      </c>
      <c r="CS75" s="45">
        <f t="shared" si="14"/>
        <v>1.2362147968647798E-2</v>
      </c>
      <c r="CT75" s="45">
        <f t="shared" si="14"/>
        <v>2.0437620466154646E-2</v>
      </c>
      <c r="CU75" s="45">
        <f t="shared" si="14"/>
        <v>8.1365147687310554E-3</v>
      </c>
    </row>
    <row r="76" spans="1:99" ht="12.75" customHeight="1" x14ac:dyDescent="0.2">
      <c r="A76" s="29">
        <v>70</v>
      </c>
      <c r="B76" s="46" t="s">
        <v>85</v>
      </c>
      <c r="C76" s="36" t="s">
        <v>57</v>
      </c>
      <c r="D76" s="39">
        <f>D$8*LCI!$G$4</f>
        <v>4.2784433941587471E-2</v>
      </c>
      <c r="E76" s="39">
        <f>E$8*LCI!$N$4</f>
        <v>0</v>
      </c>
      <c r="F76" s="39">
        <f>F$8*LCI!$U$4</f>
        <v>0</v>
      </c>
      <c r="G76" s="39">
        <f>G$8*LCI!$AB$4</f>
        <v>0</v>
      </c>
      <c r="H76" s="39">
        <f>H$8*LCI!$AI$4</f>
        <v>0</v>
      </c>
      <c r="I76" s="39">
        <f>I$8*LCI!$AP$4</f>
        <v>0</v>
      </c>
      <c r="J76" s="39">
        <f>J$8*LCI!$G$4</f>
        <v>4.6812791314024521E-2</v>
      </c>
      <c r="K76" s="39">
        <f>K$8*LCI!$N$4</f>
        <v>0</v>
      </c>
      <c r="L76" s="39">
        <f>L$8*LCI!$U$4</f>
        <v>0</v>
      </c>
      <c r="M76" s="39">
        <f>M$8*LCI!$AB$4</f>
        <v>0</v>
      </c>
      <c r="N76" s="39">
        <f>N$8*LCI!$AI$4</f>
        <v>0</v>
      </c>
      <c r="O76" s="39">
        <f>O$8*LCI!$AP$4</f>
        <v>0</v>
      </c>
      <c r="P76" s="39">
        <f>P$8*LCI!$G$4</f>
        <v>2.6672870547526484E-2</v>
      </c>
      <c r="Q76" s="39">
        <f>Q$8*LCI!$N$4</f>
        <v>0</v>
      </c>
      <c r="R76" s="39">
        <f>R$8*LCI!$U$4</f>
        <v>0</v>
      </c>
      <c r="S76" s="39">
        <f>S$8*LCI!$AB$4</f>
        <v>0</v>
      </c>
      <c r="T76" s="39">
        <f>T$8*LCI!$AI$4</f>
        <v>0</v>
      </c>
      <c r="U76" s="39">
        <f>U$8*LCI!$AP$4</f>
        <v>0</v>
      </c>
      <c r="V76" s="39">
        <f>V$8*LCI!$G$4</f>
        <v>4.1968967130884521E-2</v>
      </c>
      <c r="W76" s="39">
        <f>W$8*LCI!$N$4</f>
        <v>0</v>
      </c>
      <c r="X76" s="39">
        <f>X$8*LCI!$U$4</f>
        <v>0</v>
      </c>
      <c r="Y76" s="39">
        <f>Y$8*LCI!$AB$4</f>
        <v>0</v>
      </c>
      <c r="Z76" s="39">
        <f>Z$8*LCI!$AI$4</f>
        <v>0</v>
      </c>
      <c r="AA76" s="39">
        <f>AA$8*LCI!$AP$4</f>
        <v>0</v>
      </c>
      <c r="AB76" s="39">
        <f>AB$8*LCI!$G$4</f>
        <v>7.8870946023489652E-2</v>
      </c>
      <c r="AC76" s="39">
        <f>AC$8*LCI!$N$4</f>
        <v>0</v>
      </c>
      <c r="AD76" s="39">
        <f>AD$8*LCI!$U$4</f>
        <v>0</v>
      </c>
      <c r="AE76" s="39">
        <f>AE$8*LCI!$AB$4</f>
        <v>0</v>
      </c>
      <c r="AF76" s="39">
        <f>AF$8*LCI!$AI$4</f>
        <v>0</v>
      </c>
      <c r="AG76" s="39">
        <f>AG$8*LCI!$AP$4</f>
        <v>0</v>
      </c>
      <c r="AH76" s="39">
        <f>AH$8*LCI!$G$4</f>
        <v>9.036464536668061E-2</v>
      </c>
      <c r="AI76" s="39">
        <f>AI$8*LCI!$N$4</f>
        <v>0</v>
      </c>
      <c r="AJ76" s="39">
        <f>AJ$8*LCI!$U$4</f>
        <v>0</v>
      </c>
      <c r="AK76" s="39">
        <f>AK$8*LCI!$AB$4</f>
        <v>0</v>
      </c>
      <c r="AL76" s="39">
        <f>AL$8*LCI!$AI$4</f>
        <v>0</v>
      </c>
      <c r="AM76" s="39">
        <f>AM$8*LCI!$AP$4</f>
        <v>0</v>
      </c>
      <c r="AN76" s="39">
        <f>AN$8*LCI!$G$4</f>
        <v>9.2546855264956623E-2</v>
      </c>
      <c r="AO76" s="39">
        <f>AO$8*LCI!$N$4</f>
        <v>0</v>
      </c>
      <c r="AP76" s="39">
        <f>AP$8*LCI!$U$4</f>
        <v>0</v>
      </c>
      <c r="AQ76" s="39">
        <f>AQ$8*LCI!$AB$4</f>
        <v>0</v>
      </c>
      <c r="AR76" s="39">
        <f>AR$8*LCI!$AI$4</f>
        <v>0</v>
      </c>
      <c r="AS76" s="39">
        <f>AS$8*LCI!$AP$4</f>
        <v>0</v>
      </c>
      <c r="AT76" s="39">
        <f>AT$8*LCI!$G$4</f>
        <v>0.1240402086303226</v>
      </c>
      <c r="AU76" s="39">
        <f>AU$8*LCI!$N$4</f>
        <v>0</v>
      </c>
      <c r="AV76" s="39">
        <f>AV$8*LCI!$U$4</f>
        <v>0</v>
      </c>
      <c r="AW76" s="39">
        <f>AW$8*LCI!$AB$4</f>
        <v>0</v>
      </c>
      <c r="AX76" s="39">
        <f>AX$8*LCI!$AI$4</f>
        <v>0</v>
      </c>
      <c r="AY76" s="39">
        <f>AY$8*LCI!$AP$4</f>
        <v>0</v>
      </c>
      <c r="AZ76" s="39">
        <f>AZ$8*LCI!$G$4</f>
        <v>7.9023317122580858E-2</v>
      </c>
      <c r="BA76" s="39">
        <f>BA$8*LCI!$N$4</f>
        <v>0</v>
      </c>
      <c r="BB76" s="39">
        <f>BB$8*LCI!$U$4</f>
        <v>0</v>
      </c>
      <c r="BC76" s="39">
        <f>BC$8*LCI!$AB$4</f>
        <v>0</v>
      </c>
      <c r="BD76" s="39">
        <f>BD$8*LCI!$AI$4</f>
        <v>0</v>
      </c>
      <c r="BE76" s="39">
        <f>BE$8*LCI!$AP$4</f>
        <v>0</v>
      </c>
      <c r="BF76" s="39">
        <f>BF$8*LCI!$G$4</f>
        <v>9.048111026223199E-2</v>
      </c>
      <c r="BG76" s="39">
        <f>BG$8*LCI!$N$4</f>
        <v>0</v>
      </c>
      <c r="BH76" s="39">
        <f>BH$8*LCI!$U$4</f>
        <v>0</v>
      </c>
      <c r="BI76" s="39">
        <f>BI$8*LCI!$AB$4</f>
        <v>0</v>
      </c>
      <c r="BJ76" s="39">
        <f>BJ$8*LCI!$AI$4</f>
        <v>0</v>
      </c>
      <c r="BK76" s="39">
        <f>BK$8*LCI!$AP$4</f>
        <v>0</v>
      </c>
      <c r="BL76" s="39">
        <f>BL$8*LCI!$G$4</f>
        <v>9.2641543505668431E-2</v>
      </c>
      <c r="BM76" s="39">
        <f>BM$8*LCI!$N$4</f>
        <v>0</v>
      </c>
      <c r="BN76" s="39">
        <f>BN$8*LCI!$U$4</f>
        <v>0</v>
      </c>
      <c r="BO76" s="39">
        <f>BO$8*LCI!$AB$4</f>
        <v>0</v>
      </c>
      <c r="BP76" s="39">
        <f>BP$8*LCI!$AI$4</f>
        <v>0</v>
      </c>
      <c r="BQ76" s="39">
        <f>BQ$8*LCI!$AP$4</f>
        <v>0</v>
      </c>
      <c r="BR76" s="39">
        <f>BR$8*LCI!$G$4</f>
        <v>0.11857840912428999</v>
      </c>
      <c r="BS76" s="39">
        <f>BS$8*LCI!$N$4</f>
        <v>0</v>
      </c>
      <c r="BT76" s="39">
        <f>BT$8*LCI!$U$4</f>
        <v>0</v>
      </c>
      <c r="BU76" s="39">
        <f>BU$8*LCI!$AB$4</f>
        <v>0</v>
      </c>
      <c r="BV76" s="39">
        <f>BV$8*LCI!$AI$4</f>
        <v>0</v>
      </c>
      <c r="BW76" s="39">
        <f>BW$8*LCI!$AP$4</f>
        <v>0</v>
      </c>
      <c r="BX76" s="39">
        <f>BX$8*LCI!$G$4</f>
        <v>7.8978981412443139E-2</v>
      </c>
      <c r="BY76" s="39">
        <f>BY$8*LCI!$N$4</f>
        <v>0</v>
      </c>
      <c r="BZ76" s="39">
        <f>BZ$8*LCI!$U$4</f>
        <v>0</v>
      </c>
      <c r="CA76" s="39">
        <f>CA$8*LCI!$AB$4</f>
        <v>0</v>
      </c>
      <c r="CB76" s="39">
        <f>CB$8*LCI!$AI$4</f>
        <v>0</v>
      </c>
      <c r="CC76" s="39">
        <f>CC$8*LCI!$AP$4</f>
        <v>0</v>
      </c>
      <c r="CD76" s="39">
        <f>CD$8*LCI!$G$4</f>
        <v>9.0355056936879147E-2</v>
      </c>
      <c r="CE76" s="39">
        <f>CE$8*LCI!$N$4</f>
        <v>0</v>
      </c>
      <c r="CF76" s="39">
        <f>CF$8*LCI!$U$4</f>
        <v>0</v>
      </c>
      <c r="CG76" s="39">
        <f>CG$8*LCI!$AB$4</f>
        <v>0</v>
      </c>
      <c r="CH76" s="39">
        <f>CH$8*LCI!$AI$4</f>
        <v>0</v>
      </c>
      <c r="CI76" s="39">
        <f>CI$8*LCI!$AP$4</f>
        <v>0</v>
      </c>
      <c r="CJ76" s="39">
        <f>CJ$8*LCI!$G$4</f>
        <v>9.2653448359299367E-2</v>
      </c>
      <c r="CK76" s="39">
        <f>CK$8*LCI!$N$4</f>
        <v>0</v>
      </c>
      <c r="CL76" s="39">
        <f>CL$8*LCI!$U$4</f>
        <v>0</v>
      </c>
      <c r="CM76" s="39">
        <f>CM$8*LCI!$AB$4</f>
        <v>0</v>
      </c>
      <c r="CN76" s="39">
        <f>CN$8*LCI!$AI$4</f>
        <v>0</v>
      </c>
      <c r="CO76" s="39">
        <f>CO$8*LCI!$AP$4</f>
        <v>0</v>
      </c>
      <c r="CP76" s="39">
        <f>CP$8*LCI!$G$4</f>
        <v>0.12837888526830504</v>
      </c>
      <c r="CQ76" s="39">
        <f>CQ$8*LCI!$N$4</f>
        <v>0</v>
      </c>
      <c r="CR76" s="39">
        <f>CR$8*LCI!$U$4</f>
        <v>0</v>
      </c>
      <c r="CS76" s="39">
        <f>CS$8*LCI!$AB$4</f>
        <v>0</v>
      </c>
      <c r="CT76" s="39">
        <f>CT$8*LCI!$AI$4</f>
        <v>0</v>
      </c>
      <c r="CU76" s="39">
        <f>CU$8*LCI!$AP$4</f>
        <v>0</v>
      </c>
    </row>
    <row r="77" spans="1:99" ht="12.75" customHeight="1" x14ac:dyDescent="0.2">
      <c r="A77" s="29">
        <v>71</v>
      </c>
      <c r="C77" s="36" t="s">
        <v>58</v>
      </c>
      <c r="D77" s="39">
        <f>D$9*LCI!$G$5</f>
        <v>2.2183575500834305</v>
      </c>
      <c r="E77" s="39">
        <f>E$9*LCI!$N$5</f>
        <v>0</v>
      </c>
      <c r="F77" s="39">
        <f>F$9*LCI!$U$5</f>
        <v>0</v>
      </c>
      <c r="G77" s="39">
        <f>G$9*LCI!$AB$5</f>
        <v>0</v>
      </c>
      <c r="H77" s="39">
        <f>H$9*LCI!$AI$5</f>
        <v>0</v>
      </c>
      <c r="I77" s="39">
        <f>I$9*LCI!$AP$5</f>
        <v>0</v>
      </c>
      <c r="J77" s="39">
        <f>J$9*LCI!$G$5</f>
        <v>2.1404373621913244</v>
      </c>
      <c r="K77" s="39">
        <f>K$9*LCI!$N$5</f>
        <v>0</v>
      </c>
      <c r="L77" s="39">
        <f>L$9*LCI!$U$5</f>
        <v>0</v>
      </c>
      <c r="M77" s="39">
        <f>M$9*LCI!$AB$5</f>
        <v>0</v>
      </c>
      <c r="N77" s="39">
        <f>N$9*LCI!$AI$5</f>
        <v>0</v>
      </c>
      <c r="O77" s="39">
        <f>O$9*LCI!$AP$5</f>
        <v>0</v>
      </c>
      <c r="P77" s="39">
        <f>P$9*LCI!$G$5</f>
        <v>2.3492376749840918</v>
      </c>
      <c r="Q77" s="39">
        <f>Q$9*LCI!$N$5</f>
        <v>0</v>
      </c>
      <c r="R77" s="39">
        <f>R$9*LCI!$U$5</f>
        <v>0</v>
      </c>
      <c r="S77" s="39">
        <f>S$9*LCI!$AB$5</f>
        <v>0</v>
      </c>
      <c r="T77" s="39">
        <f>T$9*LCI!$AI$5</f>
        <v>0</v>
      </c>
      <c r="U77" s="39">
        <f>U$9*LCI!$AP$5</f>
        <v>0</v>
      </c>
      <c r="V77" s="39">
        <f>V$9*LCI!$G$5</f>
        <v>2.4595354826125511</v>
      </c>
      <c r="W77" s="39">
        <f>W$9*LCI!$N$5</f>
        <v>0</v>
      </c>
      <c r="X77" s="39">
        <f>X$9*LCI!$U$5</f>
        <v>0</v>
      </c>
      <c r="Y77" s="39">
        <f>Y$9*LCI!$AB$5</f>
        <v>0</v>
      </c>
      <c r="Z77" s="39">
        <f>Z$9*LCI!$AI$5</f>
        <v>0</v>
      </c>
      <c r="AA77" s="39">
        <f>AA$9*LCI!$AP$5</f>
        <v>0</v>
      </c>
      <c r="AB77" s="39">
        <f>AB$9*LCI!$G$5</f>
        <v>2.2443107064770018</v>
      </c>
      <c r="AC77" s="39">
        <f>AC$9*LCI!$N$5</f>
        <v>0</v>
      </c>
      <c r="AD77" s="39">
        <f>AD$9*LCI!$U$5</f>
        <v>0</v>
      </c>
      <c r="AE77" s="39">
        <f>AE$9*LCI!$AB$5</f>
        <v>0</v>
      </c>
      <c r="AF77" s="39">
        <f>AF$9*LCI!$AI$5</f>
        <v>0</v>
      </c>
      <c r="AG77" s="39">
        <f>AG$9*LCI!$AP$5</f>
        <v>0</v>
      </c>
      <c r="AH77" s="39">
        <f>AH$9*LCI!$G$5</f>
        <v>2.0778693653180289</v>
      </c>
      <c r="AI77" s="39">
        <f>AI$9*LCI!$N$5</f>
        <v>0</v>
      </c>
      <c r="AJ77" s="39">
        <f>AJ$9*LCI!$U$5</f>
        <v>0</v>
      </c>
      <c r="AK77" s="39">
        <f>AK$9*LCI!$AB$5</f>
        <v>0</v>
      </c>
      <c r="AL77" s="39">
        <f>AL$9*LCI!$AI$5</f>
        <v>0</v>
      </c>
      <c r="AM77" s="39">
        <f>AM$9*LCI!$AP$5</f>
        <v>0</v>
      </c>
      <c r="AN77" s="39">
        <f>AN$9*LCI!$G$5</f>
        <v>2.101275593613205</v>
      </c>
      <c r="AO77" s="39">
        <f>AO$9*LCI!$N$5</f>
        <v>0</v>
      </c>
      <c r="AP77" s="39">
        <f>AP$9*LCI!$U$5</f>
        <v>0</v>
      </c>
      <c r="AQ77" s="39">
        <f>AQ$9*LCI!$AB$5</f>
        <v>0</v>
      </c>
      <c r="AR77" s="39">
        <f>AR$9*LCI!$AI$5</f>
        <v>0</v>
      </c>
      <c r="AS77" s="39">
        <f>AS$9*LCI!$AP$5</f>
        <v>0</v>
      </c>
      <c r="AT77" s="39">
        <f>AT$9*LCI!$G$5</f>
        <v>2.0692599664595961</v>
      </c>
      <c r="AU77" s="39">
        <f>AU$9*LCI!$N$5</f>
        <v>0</v>
      </c>
      <c r="AV77" s="39">
        <f>AV$9*LCI!$U$5</f>
        <v>0</v>
      </c>
      <c r="AW77" s="39">
        <f>AW$9*LCI!$AB$5</f>
        <v>0</v>
      </c>
      <c r="AX77" s="39">
        <f>AX$9*LCI!$AI$5</f>
        <v>0</v>
      </c>
      <c r="AY77" s="39">
        <f>AY$9*LCI!$AP$5</f>
        <v>0</v>
      </c>
      <c r="AZ77" s="39">
        <f>AZ$9*LCI!$G$5</f>
        <v>2.2457999849916299</v>
      </c>
      <c r="BA77" s="39">
        <f>BA$9*LCI!$N$5</f>
        <v>0</v>
      </c>
      <c r="BB77" s="39">
        <f>BB$9*LCI!$U$5</f>
        <v>0</v>
      </c>
      <c r="BC77" s="39">
        <f>BC$9*LCI!$AB$5</f>
        <v>0</v>
      </c>
      <c r="BD77" s="39">
        <f>BD$9*LCI!$AI$5</f>
        <v>0</v>
      </c>
      <c r="BE77" s="39">
        <f>BE$9*LCI!$AP$5</f>
        <v>0</v>
      </c>
      <c r="BF77" s="39">
        <f>BF$9*LCI!$G$5</f>
        <v>2.0766187789260662</v>
      </c>
      <c r="BG77" s="39">
        <f>BG$9*LCI!$N$5</f>
        <v>0</v>
      </c>
      <c r="BH77" s="39">
        <f>BH$9*LCI!$U$5</f>
        <v>0</v>
      </c>
      <c r="BI77" s="39">
        <f>BI$9*LCI!$AB$5</f>
        <v>0</v>
      </c>
      <c r="BJ77" s="39">
        <f>BJ$9*LCI!$AI$5</f>
        <v>0</v>
      </c>
      <c r="BK77" s="39">
        <f>BK$9*LCI!$AP$5</f>
        <v>0</v>
      </c>
      <c r="BL77" s="39">
        <f>BL$9*LCI!$G$5</f>
        <v>2.0904762601895541</v>
      </c>
      <c r="BM77" s="39">
        <f>BM$9*LCI!$N$5</f>
        <v>0</v>
      </c>
      <c r="BN77" s="39">
        <f>BN$9*LCI!$U$5</f>
        <v>0</v>
      </c>
      <c r="BO77" s="39">
        <f>BO$9*LCI!$AB$5</f>
        <v>0</v>
      </c>
      <c r="BP77" s="39">
        <f>BP$9*LCI!$AI$5</f>
        <v>0</v>
      </c>
      <c r="BQ77" s="39">
        <f>BQ$9*LCI!$AP$5</f>
        <v>0</v>
      </c>
      <c r="BR77" s="39">
        <f>BR$9*LCI!$G$5</f>
        <v>1.9674872949742332</v>
      </c>
      <c r="BS77" s="39">
        <f>BS$9*LCI!$N$5</f>
        <v>0</v>
      </c>
      <c r="BT77" s="39">
        <f>BT$9*LCI!$U$5</f>
        <v>0</v>
      </c>
      <c r="BU77" s="39">
        <f>BU$9*LCI!$AB$5</f>
        <v>0</v>
      </c>
      <c r="BV77" s="39">
        <f>BV$9*LCI!$AI$5</f>
        <v>0</v>
      </c>
      <c r="BW77" s="39">
        <f>BW$9*LCI!$AP$5</f>
        <v>0</v>
      </c>
      <c r="BX77" s="39">
        <f>BX$9*LCI!$G$5</f>
        <v>2.2464116442277091</v>
      </c>
      <c r="BY77" s="39">
        <f>BY$9*LCI!$N$5</f>
        <v>0</v>
      </c>
      <c r="BZ77" s="39">
        <f>BZ$9*LCI!$U$5</f>
        <v>0</v>
      </c>
      <c r="CA77" s="39">
        <f>CA$9*LCI!$AB$5</f>
        <v>0</v>
      </c>
      <c r="CB77" s="39">
        <f>CB$9*LCI!$AI$5</f>
        <v>0</v>
      </c>
      <c r="CC77" s="39">
        <f>CC$9*LCI!$AP$5</f>
        <v>0</v>
      </c>
      <c r="CD77" s="39">
        <f>CD$9*LCI!$G$5</f>
        <v>2.0743739181993872</v>
      </c>
      <c r="CE77" s="39">
        <f>CE$9*LCI!$N$5</f>
        <v>0</v>
      </c>
      <c r="CF77" s="39">
        <f>CF$9*LCI!$U$5</f>
        <v>0</v>
      </c>
      <c r="CG77" s="39">
        <f>CG$9*LCI!$AB$5</f>
        <v>0</v>
      </c>
      <c r="CH77" s="39">
        <f>CH$9*LCI!$AI$5</f>
        <v>0</v>
      </c>
      <c r="CI77" s="39">
        <f>CI$9*LCI!$AP$5</f>
        <v>0</v>
      </c>
      <c r="CJ77" s="39">
        <f>CJ$9*LCI!$G$5</f>
        <v>2.0968053225120502</v>
      </c>
      <c r="CK77" s="39">
        <f>CK$9*LCI!$N$5</f>
        <v>0</v>
      </c>
      <c r="CL77" s="39">
        <f>CL$9*LCI!$U$5</f>
        <v>0</v>
      </c>
      <c r="CM77" s="39">
        <f>CM$9*LCI!$AB$5</f>
        <v>0</v>
      </c>
      <c r="CN77" s="39">
        <f>CN$9*LCI!$AI$5</f>
        <v>0</v>
      </c>
      <c r="CO77" s="39">
        <f>CO$9*LCI!$AP$5</f>
        <v>0</v>
      </c>
      <c r="CP77" s="39">
        <f>CP$9*LCI!$G$5</f>
        <v>2.1249437235946025</v>
      </c>
      <c r="CQ77" s="39">
        <f>CQ$9*LCI!$N$5</f>
        <v>0</v>
      </c>
      <c r="CR77" s="39">
        <f>CR$9*LCI!$U$5</f>
        <v>0</v>
      </c>
      <c r="CS77" s="39">
        <f>CS$9*LCI!$AB$5</f>
        <v>0</v>
      </c>
      <c r="CT77" s="39">
        <f>CT$9*LCI!$AI$5</f>
        <v>0</v>
      </c>
      <c r="CU77" s="39">
        <f>CU$9*LCI!$AP$5</f>
        <v>0</v>
      </c>
    </row>
    <row r="78" spans="1:99" ht="12.75" customHeight="1" x14ac:dyDescent="0.2">
      <c r="A78" s="29">
        <v>72</v>
      </c>
      <c r="C78" s="36" t="s">
        <v>59</v>
      </c>
      <c r="D78" s="39">
        <f>D$10*LCI!$G$6</f>
        <v>2.2072241875087073</v>
      </c>
      <c r="E78" s="39">
        <f>E$10*LCI!$N$6</f>
        <v>0</v>
      </c>
      <c r="F78" s="39">
        <f>F$10*LCI!$U$6</f>
        <v>0</v>
      </c>
      <c r="G78" s="39">
        <f>G$10*LCI!$AB$6</f>
        <v>0</v>
      </c>
      <c r="H78" s="39">
        <f>H$10*LCI!$AI$6</f>
        <v>0</v>
      </c>
      <c r="I78" s="39">
        <f>I$10*LCI!$AP$6</f>
        <v>0</v>
      </c>
      <c r="J78" s="39">
        <f>J$10*LCI!$G$6</f>
        <v>2.1082688699085081</v>
      </c>
      <c r="K78" s="39">
        <f>K$10*LCI!$N$6</f>
        <v>0</v>
      </c>
      <c r="L78" s="39">
        <f>L$10*LCI!$U$6</f>
        <v>0</v>
      </c>
      <c r="M78" s="39">
        <f>M$10*LCI!$AB$6</f>
        <v>0</v>
      </c>
      <c r="N78" s="39">
        <f>N$10*LCI!$AI$6</f>
        <v>0</v>
      </c>
      <c r="O78" s="39">
        <f>O$10*LCI!$AP$6</f>
        <v>0</v>
      </c>
      <c r="P78" s="39">
        <f>P$10*LCI!$G$6</f>
        <v>2.2675698567119831</v>
      </c>
      <c r="Q78" s="39">
        <f>Q$10*LCI!$N$6</f>
        <v>0</v>
      </c>
      <c r="R78" s="39">
        <f>R$10*LCI!$U$6</f>
        <v>0</v>
      </c>
      <c r="S78" s="39">
        <f>S$10*LCI!$AB$6</f>
        <v>0</v>
      </c>
      <c r="T78" s="39">
        <f>T$10*LCI!$AI$6</f>
        <v>0</v>
      </c>
      <c r="U78" s="39">
        <f>U$10*LCI!$AP$6</f>
        <v>0</v>
      </c>
      <c r="V78" s="39">
        <f>V$10*LCI!$G$6</f>
        <v>2.342296666870531</v>
      </c>
      <c r="W78" s="39">
        <f>W$10*LCI!$N$6</f>
        <v>0</v>
      </c>
      <c r="X78" s="39">
        <f>X$10*LCI!$U$6</f>
        <v>0</v>
      </c>
      <c r="Y78" s="39">
        <f>Y$10*LCI!$AB$6</f>
        <v>0</v>
      </c>
      <c r="Z78" s="39">
        <f>Z$10*LCI!$AI$6</f>
        <v>0</v>
      </c>
      <c r="AA78" s="39">
        <f>AA$10*LCI!$AP$6</f>
        <v>0</v>
      </c>
      <c r="AB78" s="39">
        <f>AB$10*LCI!$G$6</f>
        <v>2.1936791371691857</v>
      </c>
      <c r="AC78" s="39">
        <f>AC$10*LCI!$N$6</f>
        <v>0</v>
      </c>
      <c r="AD78" s="39">
        <f>AD$10*LCI!$U$6</f>
        <v>0</v>
      </c>
      <c r="AE78" s="39">
        <f>AE$10*LCI!$AB$6</f>
        <v>0</v>
      </c>
      <c r="AF78" s="39">
        <f>AF$10*LCI!$AI$6</f>
        <v>0</v>
      </c>
      <c r="AG78" s="39">
        <f>AG$10*LCI!$AP$6</f>
        <v>0</v>
      </c>
      <c r="AH78" s="39">
        <f>AH$10*LCI!$G$6</f>
        <v>1.9963808267572445</v>
      </c>
      <c r="AI78" s="39">
        <f>AI$10*LCI!$N$6</f>
        <v>0</v>
      </c>
      <c r="AJ78" s="39">
        <f>AJ$10*LCI!$U$6</f>
        <v>0</v>
      </c>
      <c r="AK78" s="39">
        <f>AK$10*LCI!$AB$6</f>
        <v>0</v>
      </c>
      <c r="AL78" s="39">
        <f>AL$10*LCI!$AI$6</f>
        <v>0</v>
      </c>
      <c r="AM78" s="39">
        <f>AM$10*LCI!$AP$6</f>
        <v>0</v>
      </c>
      <c r="AN78" s="39">
        <f>AN$10*LCI!$G$6</f>
        <v>1.9924466968958823</v>
      </c>
      <c r="AO78" s="39">
        <f>AO$10*LCI!$N$6</f>
        <v>0</v>
      </c>
      <c r="AP78" s="39">
        <f>AP$10*LCI!$U$6</f>
        <v>0</v>
      </c>
      <c r="AQ78" s="39">
        <f>AQ$10*LCI!$AB$6</f>
        <v>0</v>
      </c>
      <c r="AR78" s="39">
        <f>AR$10*LCI!$AI$6</f>
        <v>0</v>
      </c>
      <c r="AS78" s="39">
        <f>AS$10*LCI!$AP$6</f>
        <v>0</v>
      </c>
      <c r="AT78" s="39">
        <f>AT$10*LCI!$G$6</f>
        <v>1.8752585439229021</v>
      </c>
      <c r="AU78" s="39">
        <f>AU$10*LCI!$N$6</f>
        <v>0</v>
      </c>
      <c r="AV78" s="39">
        <f>AV$10*LCI!$U$6</f>
        <v>0</v>
      </c>
      <c r="AW78" s="39">
        <f>AW$10*LCI!$AB$6</f>
        <v>0</v>
      </c>
      <c r="AX78" s="39">
        <f>AX$10*LCI!$AI$6</f>
        <v>0</v>
      </c>
      <c r="AY78" s="39">
        <f>AY$10*LCI!$AP$6</f>
        <v>0</v>
      </c>
      <c r="AZ78" s="39">
        <f>AZ$10*LCI!$G$6</f>
        <v>2.1979171147520189</v>
      </c>
      <c r="BA78" s="39">
        <f>BA$10*LCI!$N$6</f>
        <v>0</v>
      </c>
      <c r="BB78" s="39">
        <f>BB$10*LCI!$U$6</f>
        <v>0</v>
      </c>
      <c r="BC78" s="39">
        <f>BC$10*LCI!$AB$6</f>
        <v>0</v>
      </c>
      <c r="BD78" s="39">
        <f>BD$10*LCI!$AI$6</f>
        <v>0</v>
      </c>
      <c r="BE78" s="39">
        <f>BE$10*LCI!$AP$6</f>
        <v>0</v>
      </c>
      <c r="BF78" s="39">
        <f>BF$10*LCI!$G$6</f>
        <v>1.998953827332042</v>
      </c>
      <c r="BG78" s="39">
        <f>BG$10*LCI!$N$6</f>
        <v>0</v>
      </c>
      <c r="BH78" s="39">
        <f>BH$10*LCI!$U$6</f>
        <v>0</v>
      </c>
      <c r="BI78" s="39">
        <f>BI$10*LCI!$AB$6</f>
        <v>0</v>
      </c>
      <c r="BJ78" s="39">
        <f>BJ$10*LCI!$AI$6</f>
        <v>0</v>
      </c>
      <c r="BK78" s="39">
        <f>BK$10*LCI!$AP$6</f>
        <v>0</v>
      </c>
      <c r="BL78" s="39">
        <f>BL$10*LCI!$G$6</f>
        <v>1.9944852456061704</v>
      </c>
      <c r="BM78" s="39">
        <f>BM$10*LCI!$N$6</f>
        <v>0</v>
      </c>
      <c r="BN78" s="39">
        <f>BN$10*LCI!$U$6</f>
        <v>0</v>
      </c>
      <c r="BO78" s="39">
        <f>BO$10*LCI!$AB$6</f>
        <v>0</v>
      </c>
      <c r="BP78" s="39">
        <f>BP$10*LCI!$AI$6</f>
        <v>0</v>
      </c>
      <c r="BQ78" s="39">
        <f>BQ$10*LCI!$AP$6</f>
        <v>0</v>
      </c>
      <c r="BR78" s="39">
        <f>BR$10*LCI!$G$6</f>
        <v>1.7926862369106942</v>
      </c>
      <c r="BS78" s="39">
        <f>BS$10*LCI!$N$6</f>
        <v>0</v>
      </c>
      <c r="BT78" s="39">
        <f>BT$10*LCI!$U$6</f>
        <v>0</v>
      </c>
      <c r="BU78" s="39">
        <f>BU$10*LCI!$AB$6</f>
        <v>0</v>
      </c>
      <c r="BV78" s="39">
        <f>BV$10*LCI!$AI$6</f>
        <v>0</v>
      </c>
      <c r="BW78" s="39">
        <f>BW$10*LCI!$AP$6</f>
        <v>0</v>
      </c>
      <c r="BX78" s="39">
        <f>BX$10*LCI!$G$6</f>
        <v>2.1966839823089033</v>
      </c>
      <c r="BY78" s="39">
        <f>BY$10*LCI!$N$6</f>
        <v>0</v>
      </c>
      <c r="BZ78" s="39">
        <f>BZ$10*LCI!$U$6</f>
        <v>0</v>
      </c>
      <c r="CA78" s="39">
        <f>CA$10*LCI!$AB$6</f>
        <v>0</v>
      </c>
      <c r="CB78" s="39">
        <f>CB$10*LCI!$AI$6</f>
        <v>0</v>
      </c>
      <c r="CC78" s="39">
        <f>CC$10*LCI!$AP$6</f>
        <v>0</v>
      </c>
      <c r="CD78" s="39">
        <f>CD$10*LCI!$G$6</f>
        <v>1.9961689943825789</v>
      </c>
      <c r="CE78" s="39">
        <f>CE$10*LCI!$N$6</f>
        <v>0</v>
      </c>
      <c r="CF78" s="39">
        <f>CF$10*LCI!$U$6</f>
        <v>0</v>
      </c>
      <c r="CG78" s="39">
        <f>CG$10*LCI!$AB$6</f>
        <v>0</v>
      </c>
      <c r="CH78" s="39">
        <f>CH$10*LCI!$AI$6</f>
        <v>0</v>
      </c>
      <c r="CI78" s="39">
        <f>CI$10*LCI!$AP$6</f>
        <v>0</v>
      </c>
      <c r="CJ78" s="39">
        <f>CJ$10*LCI!$G$6</f>
        <v>1.9947415459010442</v>
      </c>
      <c r="CK78" s="39">
        <f>CK$10*LCI!$N$6</f>
        <v>0</v>
      </c>
      <c r="CL78" s="39">
        <f>CL$10*LCI!$U$6</f>
        <v>0</v>
      </c>
      <c r="CM78" s="39">
        <f>CM$10*LCI!$AB$6</f>
        <v>0</v>
      </c>
      <c r="CN78" s="39">
        <f>CN$10*LCI!$AI$6</f>
        <v>0</v>
      </c>
      <c r="CO78" s="39">
        <f>CO$10*LCI!$AP$6</f>
        <v>0</v>
      </c>
      <c r="CP78" s="39">
        <f>CP$10*LCI!$G$6</f>
        <v>1.9408513103696499</v>
      </c>
      <c r="CQ78" s="39">
        <f>CQ$10*LCI!$N$6</f>
        <v>0</v>
      </c>
      <c r="CR78" s="39">
        <f>CR$10*LCI!$U$6</f>
        <v>0</v>
      </c>
      <c r="CS78" s="39">
        <f>CS$10*LCI!$AB$6</f>
        <v>0</v>
      </c>
      <c r="CT78" s="39">
        <f>CT$10*LCI!$AI$6</f>
        <v>0</v>
      </c>
      <c r="CU78" s="39">
        <f>CU$10*LCI!$AP$6</f>
        <v>0</v>
      </c>
    </row>
    <row r="79" spans="1:99" ht="12.75" customHeight="1" x14ac:dyDescent="0.2">
      <c r="A79" s="29">
        <v>73</v>
      </c>
      <c r="C79" s="36" t="s">
        <v>60</v>
      </c>
      <c r="D79" s="40">
        <f>D$11*(LCI!$G$7+1.419*SUM(D76:D78,D80:D96))</f>
        <v>3.405985446255666</v>
      </c>
      <c r="E79" s="40">
        <f>E$11*(LCI!$N$7+1.447*SUM(E76:E78,E80:E96))</f>
        <v>0</v>
      </c>
      <c r="F79" s="40">
        <f>F$11*(LCI!$U$7+1.523*SUM(F76:F78,F80:F96))</f>
        <v>0</v>
      </c>
      <c r="G79" s="40">
        <f>G$11*(LCI!$AB$7+1.357*SUM(G76:G78,G80:G96))</f>
        <v>0</v>
      </c>
      <c r="H79" s="40">
        <f>H$11*(LCI!$AI$7+1.396*SUM(H76:H78,H80:H96))</f>
        <v>0</v>
      </c>
      <c r="I79" s="40">
        <f>I$11*(LCI!$AP$7+1.25*SUM(I76:I78,I80:I96))</f>
        <v>0</v>
      </c>
      <c r="J79" s="40">
        <f>J$11*(LCI!$G$7+1.419*SUM(J76:J78,J80:J96))</f>
        <v>3.910601927842861</v>
      </c>
      <c r="K79" s="40">
        <f>K$11*(LCI!$N$7+1.447*SUM(K76:K78,K80:K96))</f>
        <v>0</v>
      </c>
      <c r="L79" s="40">
        <f>L$11*(LCI!$U$7+1.523*SUM(L76:L78,L80:L96))</f>
        <v>0</v>
      </c>
      <c r="M79" s="40">
        <f>M$11*(LCI!$AB$7+1.357*SUM(M76:M78,M80:M96))</f>
        <v>0</v>
      </c>
      <c r="N79" s="40">
        <f>N$11*(LCI!$AI$7+1.396*SUM(N76:N78,N80:N96))</f>
        <v>0</v>
      </c>
      <c r="O79" s="40">
        <f>O$11*(LCI!$AP$7+1.25*SUM(O76:O78,O80:O96))</f>
        <v>0</v>
      </c>
      <c r="P79" s="40">
        <f>P$11*(LCI!$G$7+1.419*SUM(P76:P78,P80:P96))</f>
        <v>4.1038264668344118</v>
      </c>
      <c r="Q79" s="40">
        <f>Q$11*(LCI!$N$7+1.447*SUM(Q76:Q78,Q80:Q96))</f>
        <v>0</v>
      </c>
      <c r="R79" s="40">
        <f>R$11*(LCI!$U$7+1.523*SUM(R76:R78,R80:R96))</f>
        <v>0</v>
      </c>
      <c r="S79" s="40">
        <f>S$11*(LCI!$AB$7+1.357*SUM(S76:S78,S80:S96))</f>
        <v>0</v>
      </c>
      <c r="T79" s="40">
        <f>T$11*(LCI!$AI$7+1.396*SUM(T76:T78,T80:T96))</f>
        <v>0</v>
      </c>
      <c r="U79" s="40">
        <f>U$11*(LCI!$AP$7+1.25*SUM(U76:U78,U80:U96))</f>
        <v>0</v>
      </c>
      <c r="V79" s="40">
        <f>V$11*(LCI!$G$7+1.419*SUM(V76:V78,V80:V96))</f>
        <v>4.1922091663921117</v>
      </c>
      <c r="W79" s="40">
        <f>W$11*(LCI!$N$7+1.447*SUM(W76:W78,W80:W96))</f>
        <v>0</v>
      </c>
      <c r="X79" s="40">
        <f>X$11*(LCI!$U$7+1.523*SUM(X76:X78,X80:X96))</f>
        <v>0</v>
      </c>
      <c r="Y79" s="40">
        <f>Y$11*(LCI!$AB$7+1.357*SUM(Y76:Y78,Y80:Y96))</f>
        <v>0</v>
      </c>
      <c r="Z79" s="40">
        <f>Z$11*(LCI!$AI$7+1.396*SUM(Z76:Z78,Z80:Z96))</f>
        <v>0</v>
      </c>
      <c r="AA79" s="40">
        <f>AA$11*(LCI!$AP$7+1.25*SUM(AA76:AA78,AA80:AA96))</f>
        <v>0</v>
      </c>
      <c r="AB79" s="40">
        <f>AB$11*(LCI!$G$7+1.419*SUM(AB76:AB78,AB80:AB96))</f>
        <v>2.8943653271175629</v>
      </c>
      <c r="AC79" s="40">
        <f>AC$11*(LCI!$N$7+1.447*SUM(AC76:AC78,AC80:AC96))</f>
        <v>0</v>
      </c>
      <c r="AD79" s="40">
        <f>AD$11*(LCI!$U$7+1.523*SUM(AD76:AD78,AD80:AD96))</f>
        <v>0</v>
      </c>
      <c r="AE79" s="40">
        <f>AE$11*(LCI!$AB$7+1.357*SUM(AE76:AE78,AE80:AE96))</f>
        <v>0</v>
      </c>
      <c r="AF79" s="40">
        <f>AF$11*(LCI!$AI$7+1.396*SUM(AF76:AF78,AF80:AF96))</f>
        <v>0</v>
      </c>
      <c r="AG79" s="40">
        <f>AG$11*(LCI!$AP$7+1.25*SUM(AG76:AG78,AG80:AG96))</f>
        <v>0</v>
      </c>
      <c r="AH79" s="40">
        <f>AH$11*(LCI!$G$7+1.419*SUM(AH76:AH78,AH80:AH96))</f>
        <v>2.812231915891958</v>
      </c>
      <c r="AI79" s="40">
        <f>AI$11*(LCI!$N$7+1.447*SUM(AI76:AI78,AI80:AI96))</f>
        <v>0</v>
      </c>
      <c r="AJ79" s="40">
        <f>AJ$11*(LCI!$U$7+1.523*SUM(AJ76:AJ78,AJ80:AJ96))</f>
        <v>0</v>
      </c>
      <c r="AK79" s="40">
        <f>AK$11*(LCI!$AB$7+1.357*SUM(AK76:AK78,AK80:AK96))</f>
        <v>0</v>
      </c>
      <c r="AL79" s="40">
        <f>AL$11*(LCI!$AI$7+1.396*SUM(AL76:AL78,AL80:AL96))</f>
        <v>0</v>
      </c>
      <c r="AM79" s="40">
        <f>AM$11*(LCI!$AP$7+1.25*SUM(AM76:AM78,AM80:AM96))</f>
        <v>0</v>
      </c>
      <c r="AN79" s="40">
        <f>AN$11*(LCI!$G$7+1.419*SUM(AN76:AN78,AN80:AN96))</f>
        <v>2.8762599586051683</v>
      </c>
      <c r="AO79" s="40">
        <f>AO$11*(LCI!$N$7+1.447*SUM(AO76:AO78,AO80:AO96))</f>
        <v>0</v>
      </c>
      <c r="AP79" s="40">
        <f>AP$11*(LCI!$U$7+1.523*SUM(AP76:AP78,AP80:AP96))</f>
        <v>0</v>
      </c>
      <c r="AQ79" s="40">
        <f>AQ$11*(LCI!$AB$7+1.357*SUM(AQ76:AQ78,AQ80:AQ96))</f>
        <v>0</v>
      </c>
      <c r="AR79" s="40">
        <f>AR$11*(LCI!$AI$7+1.396*SUM(AR76:AR78,AR80:AR96))</f>
        <v>0</v>
      </c>
      <c r="AS79" s="40">
        <f>AS$11*(LCI!$AP$7+1.25*SUM(AS76:AS78,AS80:AS96))</f>
        <v>0</v>
      </c>
      <c r="AT79" s="40">
        <f>AT$11*(LCI!$G$7+1.419*SUM(AT76:AT78,AT80:AT96))</f>
        <v>1.9023346388645521</v>
      </c>
      <c r="AU79" s="40">
        <f>AU$11*(LCI!$N$7+1.447*SUM(AU76:AU78,AU80:AU96))</f>
        <v>0</v>
      </c>
      <c r="AV79" s="40">
        <f>AV$11*(LCI!$U$7+1.523*SUM(AV76:AV78,AV80:AV96))</f>
        <v>0</v>
      </c>
      <c r="AW79" s="40">
        <f>AW$11*(LCI!$AB$7+1.357*SUM(AW76:AW78,AW80:AW96))</f>
        <v>0</v>
      </c>
      <c r="AX79" s="40">
        <f>AX$11*(LCI!$AI$7+1.396*SUM(AX76:AX78,AX80:AX96))</f>
        <v>0</v>
      </c>
      <c r="AY79" s="40">
        <f>AY$11*(LCI!$AP$7+1.25*SUM(AY76:AY78,AY80:AY96))</f>
        <v>0</v>
      </c>
      <c r="AZ79" s="40">
        <f>AZ$11*(LCI!$G$7+1.419*SUM(AZ76:AZ78,AZ80:AZ96))</f>
        <v>2.8380910586958268</v>
      </c>
      <c r="BA79" s="40">
        <f>BA$11*(LCI!$N$7+1.447*SUM(BA76:BA78,BA80:BA96))</f>
        <v>0</v>
      </c>
      <c r="BB79" s="40">
        <f>BB$11*(LCI!$U$7+1.523*SUM(BB76:BB78,BB80:BB96))</f>
        <v>0</v>
      </c>
      <c r="BC79" s="40">
        <f>BC$11*(LCI!$AB$7+1.357*SUM(BC76:BC78,BC80:BC96))</f>
        <v>0</v>
      </c>
      <c r="BD79" s="40">
        <f>BD$11*(LCI!$AI$7+1.396*SUM(BD76:BD78,BD80:BD96))</f>
        <v>0</v>
      </c>
      <c r="BE79" s="40">
        <f>BE$11*(LCI!$AP$7+1.25*SUM(BE76:BE78,BE80:BE96))</f>
        <v>0</v>
      </c>
      <c r="BF79" s="40">
        <f>BF$11*(LCI!$G$7+1.419*SUM(BF76:BF78,BF80:BF96))</f>
        <v>2.8718223787445454</v>
      </c>
      <c r="BG79" s="40">
        <f>BG$11*(LCI!$N$7+1.447*SUM(BG76:BG78,BG80:BG96))</f>
        <v>0</v>
      </c>
      <c r="BH79" s="40">
        <f>BH$11*(LCI!$U$7+1.523*SUM(BH76:BH78,BH80:BH96))</f>
        <v>0</v>
      </c>
      <c r="BI79" s="40">
        <f>BI$11*(LCI!$AB$7+1.357*SUM(BI76:BI78,BI80:BI96))</f>
        <v>0</v>
      </c>
      <c r="BJ79" s="40">
        <f>BJ$11*(LCI!$AI$7+1.396*SUM(BJ76:BJ78,BJ80:BJ96))</f>
        <v>0</v>
      </c>
      <c r="BK79" s="40">
        <f>BK$11*(LCI!$AP$7+1.25*SUM(BK76:BK78,BK80:BK96))</f>
        <v>0</v>
      </c>
      <c r="BL79" s="40">
        <f>BL$11*(LCI!$G$7+1.419*SUM(BL76:BL78,BL80:BL96))</f>
        <v>2.9041741684410773</v>
      </c>
      <c r="BM79" s="40">
        <f>BM$11*(LCI!$N$7+1.447*SUM(BM76:BM78,BM80:BM96))</f>
        <v>0</v>
      </c>
      <c r="BN79" s="40">
        <f>BN$11*(LCI!$U$7+1.523*SUM(BN76:BN78,BN80:BN96))</f>
        <v>0</v>
      </c>
      <c r="BO79" s="40">
        <f>BO$11*(LCI!$AB$7+1.357*SUM(BO76:BO78,BO80:BO96))</f>
        <v>0</v>
      </c>
      <c r="BP79" s="40">
        <f>BP$11*(LCI!$AI$7+1.396*SUM(BP76:BP78,BP80:BP96))</f>
        <v>0</v>
      </c>
      <c r="BQ79" s="40">
        <f>BQ$11*(LCI!$AP$7+1.25*SUM(BQ76:BQ78,BQ80:BQ96))</f>
        <v>0</v>
      </c>
      <c r="BR79" s="40">
        <f>BR$11*(LCI!$G$7+1.419*SUM(BR76:BR78,BR80:BR96))</f>
        <v>1.7956556318760666</v>
      </c>
      <c r="BS79" s="40">
        <f>BS$11*(LCI!$N$7+1.447*SUM(BS76:BS78,BS80:BS96))</f>
        <v>0</v>
      </c>
      <c r="BT79" s="40">
        <f>BT$11*(LCI!$U$7+1.523*SUM(BT76:BT78,BT80:BT96))</f>
        <v>0</v>
      </c>
      <c r="BU79" s="40">
        <f>BU$11*(LCI!$AB$7+1.357*SUM(BU76:BU78,BU80:BU96))</f>
        <v>0</v>
      </c>
      <c r="BV79" s="40">
        <f>BV$11*(LCI!$AI$7+1.396*SUM(BV76:BV78,BV80:BV96))</f>
        <v>0</v>
      </c>
      <c r="BW79" s="40">
        <f>BW$11*(LCI!$AP$7+1.25*SUM(BW76:BW78,BW80:BW96))</f>
        <v>0</v>
      </c>
      <c r="BX79" s="40">
        <f>BX$11*(LCI!$G$7+1.419*SUM(BX76:BX78,BX80:BX96))</f>
        <v>2.9649435254571248</v>
      </c>
      <c r="BY79" s="40">
        <f>BY$11*(LCI!$N$7+1.447*SUM(BY76:BY78,BY80:BY96))</f>
        <v>0</v>
      </c>
      <c r="BZ79" s="40">
        <f>BZ$11*(LCI!$U$7+1.523*SUM(BZ76:BZ78,BZ80:BZ96))</f>
        <v>0</v>
      </c>
      <c r="CA79" s="40">
        <f>CA$11*(LCI!$AB$7+1.357*SUM(CA76:CA78,CA80:CA96))</f>
        <v>0</v>
      </c>
      <c r="CB79" s="40">
        <f>CB$11*(LCI!$AI$7+1.396*SUM(CB76:CB78,CB80:CB96))</f>
        <v>0</v>
      </c>
      <c r="CC79" s="40">
        <f>CC$11*(LCI!$AP$7+1.25*SUM(CC76:CC78,CC80:CC96))</f>
        <v>0</v>
      </c>
      <c r="CD79" s="40">
        <f>CD$11*(LCI!$G$7+1.419*SUM(CD76:CD78,CD80:CD96))</f>
        <v>2.9455143544736941</v>
      </c>
      <c r="CE79" s="40">
        <f>CE$11*(LCI!$N$7+1.447*SUM(CE76:CE78,CE80:CE96))</f>
        <v>0</v>
      </c>
      <c r="CF79" s="40">
        <f>CF$11*(LCI!$U$7+1.523*SUM(CF76:CF78,CF80:CF96))</f>
        <v>0</v>
      </c>
      <c r="CG79" s="40">
        <f>CG$11*(LCI!$AB$7+1.357*SUM(CG76:CG78,CG80:CG96))</f>
        <v>0</v>
      </c>
      <c r="CH79" s="40">
        <f>CH$11*(LCI!$AI$7+1.396*SUM(CH76:CH78,CH80:CH96))</f>
        <v>0</v>
      </c>
      <c r="CI79" s="40">
        <f>CI$11*(LCI!$AP$7+1.25*SUM(CI76:CI78,CI80:CI96))</f>
        <v>0</v>
      </c>
      <c r="CJ79" s="40">
        <f>CJ$11*(LCI!$G$7+1.419*SUM(CJ76:CJ78,CJ80:CJ96))</f>
        <v>2.9387928212816474</v>
      </c>
      <c r="CK79" s="40">
        <f>CK$11*(LCI!$N$7+1.447*SUM(CK76:CK78,CK80:CK96))</f>
        <v>0</v>
      </c>
      <c r="CL79" s="40">
        <f>CL$11*(LCI!$U$7+1.523*SUM(CL76:CL78,CL80:CL96))</f>
        <v>0</v>
      </c>
      <c r="CM79" s="40">
        <f>CM$11*(LCI!$AB$7+1.357*SUM(CM76:CM78,CM80:CM96))</f>
        <v>0</v>
      </c>
      <c r="CN79" s="40">
        <f>CN$11*(LCI!$AI$7+1.396*SUM(CN76:CN78,CN80:CN96))</f>
        <v>0</v>
      </c>
      <c r="CO79" s="40">
        <f>CO$11*(LCI!$AP$7+1.25*SUM(CO76:CO78,CO80:CO96))</f>
        <v>0</v>
      </c>
      <c r="CP79" s="40">
        <f>CP$11*(LCI!$G$7+1.419*SUM(CP76:CP78,CP80:CP96))</f>
        <v>2.06682138250912</v>
      </c>
      <c r="CQ79" s="40">
        <f>CQ$11*(LCI!$N$7+1.447*SUM(CQ76:CQ78,CQ80:CQ96))</f>
        <v>0</v>
      </c>
      <c r="CR79" s="40">
        <f>CR$11*(LCI!$U$7+1.523*SUM(CR76:CR78,CR80:CR96))</f>
        <v>0</v>
      </c>
      <c r="CS79" s="40">
        <f>CS$11*(LCI!$AB$7+1.357*SUM(CS76:CS78,CS80:CS96))</f>
        <v>0</v>
      </c>
      <c r="CT79" s="40">
        <f>CT$11*(LCI!$AI$7+1.396*SUM(CT76:CT78,CT80:CT96))</f>
        <v>0</v>
      </c>
      <c r="CU79" s="40">
        <f>CU$11*(LCI!$AP$7+1.25*SUM(CU76:CU78,CU80:CU96))</f>
        <v>0</v>
      </c>
    </row>
    <row r="80" spans="1:99" ht="12.75" customHeight="1" x14ac:dyDescent="0.2">
      <c r="A80" s="29">
        <v>74</v>
      </c>
      <c r="C80" s="36" t="s">
        <v>61</v>
      </c>
      <c r="D80" s="39">
        <f>D$12*LCI!$G$8</f>
        <v>0</v>
      </c>
      <c r="E80" s="39">
        <f>E$12*LCI!$N$8</f>
        <v>2.1472521076649258</v>
      </c>
      <c r="F80" s="39">
        <f>F$12*LCI!$U$8</f>
        <v>0.14692822332551603</v>
      </c>
      <c r="G80" s="39">
        <f>G$12*LCI!$AB$8</f>
        <v>0.3918059648710891</v>
      </c>
      <c r="H80" s="39">
        <f>H$12*LCI!$AI$8</f>
        <v>0.47495097222327426</v>
      </c>
      <c r="I80" s="39">
        <f>I$12*LCI!$AP$8</f>
        <v>0.30911020963124841</v>
      </c>
      <c r="J80" s="39">
        <f>J$12*LCI!$G$8</f>
        <v>0</v>
      </c>
      <c r="K80" s="39">
        <f>K$12*LCI!$N$8</f>
        <v>1.9098425668480339</v>
      </c>
      <c r="L80" s="39">
        <f>L$12*LCI!$U$8</f>
        <v>0.135570079525413</v>
      </c>
      <c r="M80" s="39">
        <f>M$12*LCI!$AB$8</f>
        <v>0.45096117665450253</v>
      </c>
      <c r="N80" s="39">
        <f>N$12*LCI!$AI$8</f>
        <v>0.44703590816294758</v>
      </c>
      <c r="O80" s="39">
        <f>O$12*LCI!$AP$8</f>
        <v>0.25286425166232335</v>
      </c>
      <c r="P80" s="39">
        <f>P$12*LCI!$G$8</f>
        <v>0</v>
      </c>
      <c r="Q80" s="39">
        <f>Q$12*LCI!$N$8</f>
        <v>1.7489361596709987</v>
      </c>
      <c r="R80" s="39">
        <f>R$12*LCI!$U$8</f>
        <v>0.13092549316254978</v>
      </c>
      <c r="S80" s="39">
        <f>S$12*LCI!$AB$8</f>
        <v>0.47521696369347205</v>
      </c>
      <c r="T80" s="39">
        <f>T$12*LCI!$AI$8</f>
        <v>0.45100938341902158</v>
      </c>
      <c r="U80" s="39">
        <f>U$12*LCI!$AP$8</f>
        <v>0.21391845013648042</v>
      </c>
      <c r="V80" s="39">
        <f>V$12*LCI!$G$8</f>
        <v>0</v>
      </c>
      <c r="W80" s="39">
        <f>W$12*LCI!$N$8</f>
        <v>1.7440947176022841</v>
      </c>
      <c r="X80" s="39">
        <f>X$12*LCI!$U$8</f>
        <v>0.13349471463202398</v>
      </c>
      <c r="Y80" s="39">
        <f>Y$12*LCI!$AB$8</f>
        <v>0.46777455566939713</v>
      </c>
      <c r="Z80" s="39">
        <f>Z$12*LCI!$AI$8</f>
        <v>0.46825877919731146</v>
      </c>
      <c r="AA80" s="39">
        <f>AA$12*LCI!$AP$8</f>
        <v>0.16351035717577644</v>
      </c>
      <c r="AB80" s="39">
        <f>AB$12*LCI!$G$8</f>
        <v>0</v>
      </c>
      <c r="AC80" s="39">
        <f>AC$12*LCI!$N$8</f>
        <v>2.1304288869766124</v>
      </c>
      <c r="AD80" s="39">
        <f>AD$12*LCI!$U$8</f>
        <v>0.17142535333962666</v>
      </c>
      <c r="AE80" s="39">
        <f>AE$12*LCI!$AB$8</f>
        <v>0.39107297775014183</v>
      </c>
      <c r="AF80" s="39">
        <f>AF$12*LCI!$AI$8</f>
        <v>0.47470945644622203</v>
      </c>
      <c r="AG80" s="39">
        <f>AG$12*LCI!$AP$8</f>
        <v>0.30911020963124841</v>
      </c>
      <c r="AH80" s="39">
        <f>AH$12*LCI!$G$8</f>
        <v>0</v>
      </c>
      <c r="AI80" s="39">
        <f>AI$12*LCI!$N$8</f>
        <v>1.7547073513291529</v>
      </c>
      <c r="AJ80" s="39">
        <f>AJ$12*LCI!$U$8</f>
        <v>0.13628080611981852</v>
      </c>
      <c r="AK80" s="39">
        <f>AK$12*LCI!$AB$8</f>
        <v>0.3872346227618747</v>
      </c>
      <c r="AL80" s="39">
        <f>AL$12*LCI!$AI$8</f>
        <v>0.41772650248471149</v>
      </c>
      <c r="AM80" s="39">
        <f>AM$12*LCI!$AP$8</f>
        <v>0.24622528316874071</v>
      </c>
      <c r="AN80" s="39">
        <f>AN$12*LCI!$G$8</f>
        <v>0</v>
      </c>
      <c r="AO80" s="39">
        <f>AO$12*LCI!$N$8</f>
        <v>1.7624247823509136</v>
      </c>
      <c r="AP80" s="39">
        <f>AP$12*LCI!$U$8</f>
        <v>0.11432595919441184</v>
      </c>
      <c r="AQ80" s="39">
        <f>AQ$12*LCI!$AB$8</f>
        <v>0.38326124065811829</v>
      </c>
      <c r="AR80" s="39">
        <f>AR$12*LCI!$AI$8</f>
        <v>0.42344103588070509</v>
      </c>
      <c r="AS80" s="39">
        <f>AS$12*LCI!$AP$8</f>
        <v>0.20456706930083823</v>
      </c>
      <c r="AT80" s="39">
        <f>AT$12*LCI!$G$8</f>
        <v>0</v>
      </c>
      <c r="AU80" s="39">
        <f>AU$12*LCI!$N$8</f>
        <v>1.6622502023282557</v>
      </c>
      <c r="AV80" s="39">
        <f>AV$12*LCI!$U$8</f>
        <v>8.1384889164703295E-2</v>
      </c>
      <c r="AW80" s="39">
        <f>AW$12*LCI!$AB$8</f>
        <v>0.32445953690761753</v>
      </c>
      <c r="AX80" s="39">
        <f>AX$12*LCI!$AI$8</f>
        <v>0.38072663204514323</v>
      </c>
      <c r="AY80" s="39">
        <f>AY$12*LCI!$AP$8</f>
        <v>0.16254584239818079</v>
      </c>
      <c r="AZ80" s="39">
        <f>AZ$12*LCI!$G$8</f>
        <v>0</v>
      </c>
      <c r="BA80" s="39">
        <f>BA$12*LCI!$N$8</f>
        <v>2.1304288869766124</v>
      </c>
      <c r="BB80" s="39">
        <f>BB$12*LCI!$U$8</f>
        <v>0.17142535333962666</v>
      </c>
      <c r="BC80" s="39">
        <f>BC$12*LCI!$AB$8</f>
        <v>0.39107297775014183</v>
      </c>
      <c r="BD80" s="39">
        <f>BD$12*LCI!$AI$8</f>
        <v>0.47470945644622203</v>
      </c>
      <c r="BE80" s="39">
        <f>BE$12*LCI!$AP$8</f>
        <v>0.30911020963124841</v>
      </c>
      <c r="BF80" s="39">
        <f>BF$12*LCI!$G$8</f>
        <v>0</v>
      </c>
      <c r="BG80" s="39">
        <f>BG$12*LCI!$N$8</f>
        <v>1.7547073513291529</v>
      </c>
      <c r="BH80" s="39">
        <f>BH$12*LCI!$U$8</f>
        <v>0.13628080611981852</v>
      </c>
      <c r="BI80" s="39">
        <f>BI$12*LCI!$AB$8</f>
        <v>0.3872346227618747</v>
      </c>
      <c r="BJ80" s="39">
        <f>BJ$12*LCI!$AI$8</f>
        <v>0.41772650248471149</v>
      </c>
      <c r="BK80" s="39">
        <f>BK$12*LCI!$AP$8</f>
        <v>0.24871088311544984</v>
      </c>
      <c r="BL80" s="39">
        <f>BL$12*LCI!$G$8</f>
        <v>0</v>
      </c>
      <c r="BM80" s="39">
        <f>BM$12*LCI!$N$8</f>
        <v>1.7624247823509136</v>
      </c>
      <c r="BN80" s="39">
        <f>BN$12*LCI!$U$8</f>
        <v>0.11432595919441184</v>
      </c>
      <c r="BO80" s="39">
        <f>BO$12*LCI!$AB$8</f>
        <v>0.38326124065811829</v>
      </c>
      <c r="BP80" s="39">
        <f>BP$12*LCI!$AI$8</f>
        <v>0.42344103588070509</v>
      </c>
      <c r="BQ80" s="39">
        <f>BQ$12*LCI!$AP$8</f>
        <v>0.20801056618386604</v>
      </c>
      <c r="BR80" s="39">
        <f>BR$12*LCI!$G$8</f>
        <v>0</v>
      </c>
      <c r="BS80" s="39">
        <f>BS$12*LCI!$N$8</f>
        <v>1.6622502023282557</v>
      </c>
      <c r="BT80" s="39">
        <f>BT$12*LCI!$U$8</f>
        <v>8.1384889164703295E-2</v>
      </c>
      <c r="BU80" s="39">
        <f>BU$12*LCI!$AB$8</f>
        <v>0.32445953690761753</v>
      </c>
      <c r="BV80" s="39">
        <f>BV$12*LCI!$AI$8</f>
        <v>0.38072663204514323</v>
      </c>
      <c r="BW80" s="39">
        <f>BW$12*LCI!$AP$8</f>
        <v>0.16363282216501618</v>
      </c>
      <c r="BX80" s="39">
        <f>BX$12*LCI!$G$8</f>
        <v>0</v>
      </c>
      <c r="BY80" s="39">
        <f>BY$12*LCI!$N$8</f>
        <v>2.1304288869766124</v>
      </c>
      <c r="BZ80" s="39">
        <f>BZ$12*LCI!$U$8</f>
        <v>0.17142535333962666</v>
      </c>
      <c r="CA80" s="39">
        <f>CA$12*LCI!$AB$8</f>
        <v>0.39107297775014183</v>
      </c>
      <c r="CB80" s="39">
        <f>CB$12*LCI!$AI$8</f>
        <v>0.47470945644622203</v>
      </c>
      <c r="CC80" s="39">
        <f>CC$12*LCI!$AP$8</f>
        <v>0.30911020963124841</v>
      </c>
      <c r="CD80" s="39">
        <f>CD$12*LCI!$G$8</f>
        <v>0</v>
      </c>
      <c r="CE80" s="39">
        <f>CE$12*LCI!$N$8</f>
        <v>1.7547073513291529</v>
      </c>
      <c r="CF80" s="39">
        <f>CF$12*LCI!$U$8</f>
        <v>0.13628080611981852</v>
      </c>
      <c r="CG80" s="39">
        <f>CG$12*LCI!$AB$8</f>
        <v>0.3872346227618747</v>
      </c>
      <c r="CH80" s="39">
        <f>CH$12*LCI!$AI$8</f>
        <v>0.41772650248471149</v>
      </c>
      <c r="CI80" s="39">
        <f>CI$12*LCI!$AP$8</f>
        <v>0.24871088311544984</v>
      </c>
      <c r="CJ80" s="39">
        <f>CJ$12*LCI!$G$8</f>
        <v>0</v>
      </c>
      <c r="CK80" s="39">
        <f>CK$12*LCI!$N$8</f>
        <v>1.7624247823509136</v>
      </c>
      <c r="CL80" s="39">
        <f>CL$12*LCI!$U$8</f>
        <v>0.11432595919441184</v>
      </c>
      <c r="CM80" s="39">
        <f>CM$12*LCI!$AB$8</f>
        <v>0.38326124065811829</v>
      </c>
      <c r="CN80" s="39">
        <f>CN$12*LCI!$AI$8</f>
        <v>0.42344103588070509</v>
      </c>
      <c r="CO80" s="39">
        <f>CO$12*LCI!$AP$8</f>
        <v>0.20801056618386604</v>
      </c>
      <c r="CP80" s="39">
        <f>CP$12*LCI!$G$8</f>
        <v>0</v>
      </c>
      <c r="CQ80" s="39">
        <f>CQ$12*LCI!$N$8</f>
        <v>1.6622502023282557</v>
      </c>
      <c r="CR80" s="39">
        <f>CR$12*LCI!$U$8</f>
        <v>8.1384889164703295E-2</v>
      </c>
      <c r="CS80" s="39">
        <f>CS$12*LCI!$AB$8</f>
        <v>0.32445953690761753</v>
      </c>
      <c r="CT80" s="39">
        <f>CT$12*LCI!$AI$8</f>
        <v>0.38072663204514323</v>
      </c>
      <c r="CU80" s="39">
        <f>CU$12*LCI!$AP$8</f>
        <v>0.16363282216501618</v>
      </c>
    </row>
    <row r="81" spans="1:99" ht="12.75" customHeight="1" x14ac:dyDescent="0.2">
      <c r="A81" s="29">
        <v>75</v>
      </c>
      <c r="C81" s="36" t="s">
        <v>62</v>
      </c>
      <c r="D81" s="39">
        <f>D$13*LCI!$G$9</f>
        <v>0.12465311804372249</v>
      </c>
      <c r="E81" s="39">
        <f>E$13*LCI!$N$9</f>
        <v>0</v>
      </c>
      <c r="F81" s="39">
        <f>F$13*LCI!$U$9</f>
        <v>0</v>
      </c>
      <c r="G81" s="39">
        <f>G$13*LCI!$AB$9</f>
        <v>0.24888853363464128</v>
      </c>
      <c r="H81" s="39">
        <f>H$13*LCI!$AI$9</f>
        <v>0</v>
      </c>
      <c r="I81" s="39">
        <f>I$13*LCI!$AP$9</f>
        <v>7.1204794218947362E-2</v>
      </c>
      <c r="J81" s="39">
        <f>J$13*LCI!$G$9</f>
        <v>0.10282223488951737</v>
      </c>
      <c r="K81" s="39">
        <f>K$13*LCI!$N$9</f>
        <v>0</v>
      </c>
      <c r="L81" s="39">
        <f>L$13*LCI!$U$9</f>
        <v>0</v>
      </c>
      <c r="M81" s="39">
        <f>M$13*LCI!$AB$9</f>
        <v>0.16497058292386682</v>
      </c>
      <c r="N81" s="39">
        <f>N$13*LCI!$AI$9</f>
        <v>0</v>
      </c>
      <c r="O81" s="39">
        <f>O$13*LCI!$AP$9</f>
        <v>5.590474745515122E-2</v>
      </c>
      <c r="P81" s="39">
        <f>P$13*LCI!$G$9</f>
        <v>5.8868546560655557E-2</v>
      </c>
      <c r="Q81" s="39">
        <f>Q$13*LCI!$N$9</f>
        <v>0</v>
      </c>
      <c r="R81" s="39">
        <f>R$13*LCI!$U$9</f>
        <v>0</v>
      </c>
      <c r="S81" s="39">
        <f>S$13*LCI!$AB$9</f>
        <v>7.6638155862835747E-2</v>
      </c>
      <c r="T81" s="39">
        <f>T$13*LCI!$AI$9</f>
        <v>0</v>
      </c>
      <c r="U81" s="39">
        <f>U$13*LCI!$AP$9</f>
        <v>4.5310695791419255E-2</v>
      </c>
      <c r="V81" s="39">
        <f>V$13*LCI!$G$9</f>
        <v>0</v>
      </c>
      <c r="W81" s="39">
        <f>W$13*LCI!$N$9</f>
        <v>0</v>
      </c>
      <c r="X81" s="39">
        <f>X$13*LCI!$U$9</f>
        <v>0</v>
      </c>
      <c r="Y81" s="39">
        <f>Y$13*LCI!$AB$9</f>
        <v>7.9077525833986476E-3</v>
      </c>
      <c r="Z81" s="39">
        <f>Z$13*LCI!$AI$9</f>
        <v>0</v>
      </c>
      <c r="AA81" s="39">
        <f>AA$13*LCI!$AP$9</f>
        <v>3.1598667275545216E-2</v>
      </c>
      <c r="AB81" s="39">
        <f>AB$13*LCI!$G$9</f>
        <v>0.11940689253371693</v>
      </c>
      <c r="AC81" s="39">
        <f>AC$13*LCI!$N$9</f>
        <v>0</v>
      </c>
      <c r="AD81" s="39">
        <f>AD$13*LCI!$U$9</f>
        <v>0</v>
      </c>
      <c r="AE81" s="39">
        <f>AE$13*LCI!$AB$9</f>
        <v>0.22521584630541211</v>
      </c>
      <c r="AF81" s="39">
        <f>AF$13*LCI!$AI$9</f>
        <v>0</v>
      </c>
      <c r="AG81" s="39">
        <f>AG$13*LCI!$AP$9</f>
        <v>7.1204794218947362E-2</v>
      </c>
      <c r="AH81" s="39">
        <f>AH$13*LCI!$G$9</f>
        <v>9.1111978574510033E-2</v>
      </c>
      <c r="AI81" s="39">
        <f>AI$13*LCI!$N$9</f>
        <v>0</v>
      </c>
      <c r="AJ81" s="39">
        <f>AJ$13*LCI!$U$9</f>
        <v>0</v>
      </c>
      <c r="AK81" s="39">
        <f>AK$13*LCI!$AB$9</f>
        <v>0.11771297898670123</v>
      </c>
      <c r="AL81" s="39">
        <f>AL$13*LCI!$AI$9</f>
        <v>0</v>
      </c>
      <c r="AM81" s="39">
        <f>AM$13*LCI!$AP$9</f>
        <v>4.8454904050289037E-2</v>
      </c>
      <c r="AN81" s="39">
        <f>AN$13*LCI!$G$9</f>
        <v>4.5241785177887968E-2</v>
      </c>
      <c r="AO81" s="39">
        <f>AO$13*LCI!$N$9</f>
        <v>0</v>
      </c>
      <c r="AP81" s="39">
        <f>AP$13*LCI!$U$9</f>
        <v>0</v>
      </c>
      <c r="AQ81" s="39">
        <f>AQ$13*LCI!$AB$9</f>
        <v>4.3893472317170792E-2</v>
      </c>
      <c r="AR81" s="39">
        <f>AR$13*LCI!$AI$9</f>
        <v>0</v>
      </c>
      <c r="AS81" s="39">
        <f>AS$13*LCI!$AP$9</f>
        <v>3.3384205181263303E-2</v>
      </c>
      <c r="AT81" s="39">
        <f>AT$13*LCI!$G$9</f>
        <v>0</v>
      </c>
      <c r="AU81" s="39">
        <f>AU$13*LCI!$N$9</f>
        <v>0</v>
      </c>
      <c r="AV81" s="39">
        <f>AV$13*LCI!$U$9</f>
        <v>0</v>
      </c>
      <c r="AW81" s="39">
        <f>AW$13*LCI!$AB$9</f>
        <v>3.2797185510983016E-3</v>
      </c>
      <c r="AX81" s="39">
        <f>AX$13*LCI!$AI$9</f>
        <v>0</v>
      </c>
      <c r="AY81" s="39">
        <f>AY$13*LCI!$AP$9</f>
        <v>1.6363277615775232E-2</v>
      </c>
      <c r="AZ81" s="39">
        <f>AZ$13*LCI!$G$9</f>
        <v>0.11951805458037791</v>
      </c>
      <c r="BA81" s="39">
        <f>BA$13*LCI!$N$9</f>
        <v>0</v>
      </c>
      <c r="BB81" s="39">
        <f>BB$13*LCI!$U$9</f>
        <v>0</v>
      </c>
      <c r="BC81" s="39">
        <f>BC$13*LCI!$AB$9</f>
        <v>0.22521584630541211</v>
      </c>
      <c r="BD81" s="39">
        <f>BD$13*LCI!$AI$9</f>
        <v>0</v>
      </c>
      <c r="BE81" s="39">
        <f>BE$13*LCI!$AP$9</f>
        <v>7.1204794218947362E-2</v>
      </c>
      <c r="BF81" s="39">
        <f>BF$13*LCI!$G$9</f>
        <v>9.1670711394017071E-2</v>
      </c>
      <c r="BG81" s="39">
        <f>BG$13*LCI!$N$9</f>
        <v>0</v>
      </c>
      <c r="BH81" s="39">
        <f>BH$13*LCI!$U$9</f>
        <v>0</v>
      </c>
      <c r="BI81" s="39">
        <f>BI$13*LCI!$AB$9</f>
        <v>0.11771297898670123</v>
      </c>
      <c r="BJ81" s="39">
        <f>BJ$13*LCI!$AI$9</f>
        <v>0</v>
      </c>
      <c r="BK81" s="39">
        <f>BK$13*LCI!$AP$9</f>
        <v>5.6573712575007026E-2</v>
      </c>
      <c r="BL81" s="39">
        <f>BL$13*LCI!$G$9</f>
        <v>4.5899201742400517E-2</v>
      </c>
      <c r="BM81" s="39">
        <f>BM$13*LCI!$N$9</f>
        <v>0</v>
      </c>
      <c r="BN81" s="39">
        <f>BN$13*LCI!$U$9</f>
        <v>0</v>
      </c>
      <c r="BO81" s="39">
        <f>BO$13*LCI!$AB$9</f>
        <v>4.3893472317170792E-2</v>
      </c>
      <c r="BP81" s="39">
        <f>BP$13*LCI!$AI$9</f>
        <v>0</v>
      </c>
      <c r="BQ81" s="39">
        <f>BQ$13*LCI!$AP$9</f>
        <v>4.6714502310394451E-2</v>
      </c>
      <c r="BR81" s="39">
        <f>BR$13*LCI!$G$9</f>
        <v>0</v>
      </c>
      <c r="BS81" s="39">
        <f>BS$13*LCI!$N$9</f>
        <v>0</v>
      </c>
      <c r="BT81" s="39">
        <f>BT$13*LCI!$U$9</f>
        <v>0</v>
      </c>
      <c r="BU81" s="39">
        <f>BU$13*LCI!$AB$9</f>
        <v>3.2797185510983016E-3</v>
      </c>
      <c r="BV81" s="39">
        <f>BV$13*LCI!$AI$9</f>
        <v>0</v>
      </c>
      <c r="BW81" s="39">
        <f>BW$13*LCI!$AP$9</f>
        <v>3.3734483023718342E-2</v>
      </c>
      <c r="BX81" s="39">
        <f>BX$13*LCI!$G$9</f>
        <v>0.11785147165117847</v>
      </c>
      <c r="BY81" s="39">
        <f>BY$13*LCI!$N$9</f>
        <v>0</v>
      </c>
      <c r="BZ81" s="39">
        <f>BZ$13*LCI!$U$9</f>
        <v>0</v>
      </c>
      <c r="CA81" s="39">
        <f>CA$13*LCI!$AB$9</f>
        <v>0.22521584630541211</v>
      </c>
      <c r="CB81" s="39">
        <f>CB$13*LCI!$AI$9</f>
        <v>0</v>
      </c>
      <c r="CC81" s="39">
        <f>CC$13*LCI!$AP$9</f>
        <v>7.1204794218947362E-2</v>
      </c>
      <c r="CD81" s="39">
        <f>CD$13*LCI!$G$9</f>
        <v>9.102313801804382E-2</v>
      </c>
      <c r="CE81" s="39">
        <f>CE$13*LCI!$N$9</f>
        <v>0</v>
      </c>
      <c r="CF81" s="39">
        <f>CF$13*LCI!$U$9</f>
        <v>0</v>
      </c>
      <c r="CG81" s="39">
        <f>CG$13*LCI!$AB$9</f>
        <v>0.11771297898670123</v>
      </c>
      <c r="CH81" s="39">
        <f>CH$13*LCI!$AI$9</f>
        <v>0</v>
      </c>
      <c r="CI81" s="39">
        <f>CI$13*LCI!$AP$9</f>
        <v>5.6573712575007026E-2</v>
      </c>
      <c r="CJ81" s="39">
        <f>CJ$13*LCI!$G$9</f>
        <v>4.5121009384326546E-2</v>
      </c>
      <c r="CK81" s="39">
        <f>CK$13*LCI!$N$9</f>
        <v>0</v>
      </c>
      <c r="CL81" s="39">
        <f>CL$13*LCI!$U$9</f>
        <v>0</v>
      </c>
      <c r="CM81" s="39">
        <f>CM$13*LCI!$AB$9</f>
        <v>4.3893472317170792E-2</v>
      </c>
      <c r="CN81" s="39">
        <f>CN$13*LCI!$AI$9</f>
        <v>0</v>
      </c>
      <c r="CO81" s="39">
        <f>CO$13*LCI!$AP$9</f>
        <v>4.6714502310394451E-2</v>
      </c>
      <c r="CP81" s="39">
        <f>CP$13*LCI!$G$9</f>
        <v>0</v>
      </c>
      <c r="CQ81" s="39">
        <f>CQ$13*LCI!$N$9</f>
        <v>0</v>
      </c>
      <c r="CR81" s="39">
        <f>CR$13*LCI!$U$9</f>
        <v>0</v>
      </c>
      <c r="CS81" s="39">
        <f>CS$13*LCI!$AB$9</f>
        <v>3.2797185510983016E-3</v>
      </c>
      <c r="CT81" s="39">
        <f>CT$13*LCI!$AI$9</f>
        <v>0</v>
      </c>
      <c r="CU81" s="39">
        <f>CU$13*LCI!$AP$9</f>
        <v>3.3734483023718342E-2</v>
      </c>
    </row>
    <row r="82" spans="1:99" ht="12.75" customHeight="1" x14ac:dyDescent="0.2">
      <c r="A82" s="29">
        <v>76</v>
      </c>
      <c r="C82" s="36" t="s">
        <v>63</v>
      </c>
      <c r="D82" s="39">
        <f>D$14*LCI!$G$10</f>
        <v>0</v>
      </c>
      <c r="E82" s="39">
        <f>E$14*LCI!$N$10</f>
        <v>0</v>
      </c>
      <c r="F82" s="39">
        <f>F$14*LCI!$U$10</f>
        <v>181.15781522669235</v>
      </c>
      <c r="G82" s="39">
        <f>G$14*LCI!$AB$10</f>
        <v>0</v>
      </c>
      <c r="H82" s="39">
        <f>H$14*LCI!$AI$10</f>
        <v>0</v>
      </c>
      <c r="I82" s="39">
        <f>I$14*LCI!$AP$10</f>
        <v>1.1138480616719919</v>
      </c>
      <c r="J82" s="39">
        <f>J$14*LCI!$G$10</f>
        <v>0</v>
      </c>
      <c r="K82" s="39">
        <f>K$14*LCI!$N$10</f>
        <v>0</v>
      </c>
      <c r="L82" s="39">
        <f>L$14*LCI!$U$10</f>
        <v>99.784410226454881</v>
      </c>
      <c r="M82" s="39">
        <f>M$14*LCI!$AB$10</f>
        <v>0</v>
      </c>
      <c r="N82" s="39">
        <f>N$14*LCI!$AI$10</f>
        <v>0</v>
      </c>
      <c r="O82" s="39">
        <f>O$14*LCI!$AP$10</f>
        <v>1.2690590435687474</v>
      </c>
      <c r="P82" s="39">
        <f>P$14*LCI!$G$10</f>
        <v>0</v>
      </c>
      <c r="Q82" s="39">
        <f>Q$14*LCI!$N$10</f>
        <v>0</v>
      </c>
      <c r="R82" s="39">
        <f>R$14*LCI!$U$10</f>
        <v>0</v>
      </c>
      <c r="S82" s="39">
        <f>S$14*LCI!$AB$10</f>
        <v>0</v>
      </c>
      <c r="T82" s="39">
        <f>T$14*LCI!$AI$10</f>
        <v>0</v>
      </c>
      <c r="U82" s="39">
        <f>U$14*LCI!$AP$10</f>
        <v>1.376530163518765</v>
      </c>
      <c r="V82" s="39">
        <f>V$14*LCI!$G$10</f>
        <v>0</v>
      </c>
      <c r="W82" s="39">
        <f>W$14*LCI!$N$10</f>
        <v>0</v>
      </c>
      <c r="X82" s="39">
        <f>X$14*LCI!$U$10</f>
        <v>0</v>
      </c>
      <c r="Y82" s="39">
        <f>Y$14*LCI!$AB$10</f>
        <v>0</v>
      </c>
      <c r="Z82" s="39">
        <f>Z$14*LCI!$AI$10</f>
        <v>0</v>
      </c>
      <c r="AA82" s="39">
        <f>AA$14*LCI!$AP$10</f>
        <v>1.5156315298479903</v>
      </c>
      <c r="AB82" s="39">
        <f>AB$14*LCI!$G$10</f>
        <v>0</v>
      </c>
      <c r="AC82" s="39">
        <f>AC$14*LCI!$N$10</f>
        <v>0</v>
      </c>
      <c r="AD82" s="39">
        <f>AD$14*LCI!$U$10</f>
        <v>127.75936174007583</v>
      </c>
      <c r="AE82" s="39">
        <f>AE$14*LCI!$AB$10</f>
        <v>0</v>
      </c>
      <c r="AF82" s="39">
        <f>AF$14*LCI!$AI$10</f>
        <v>0</v>
      </c>
      <c r="AG82" s="39">
        <f>AG$14*LCI!$AP$10</f>
        <v>1.1138480616719919</v>
      </c>
      <c r="AH82" s="39">
        <f>AH$14*LCI!$G$10</f>
        <v>0</v>
      </c>
      <c r="AI82" s="39">
        <f>AI$14*LCI!$N$10</f>
        <v>0</v>
      </c>
      <c r="AJ82" s="39">
        <f>AJ$14*LCI!$U$10</f>
        <v>17.154606404746449</v>
      </c>
      <c r="AK82" s="39">
        <f>AK$14*LCI!$AB$10</f>
        <v>0</v>
      </c>
      <c r="AL82" s="39">
        <f>AL$14*LCI!$AI$10</f>
        <v>0</v>
      </c>
      <c r="AM82" s="39">
        <f>AM$14*LCI!$AP$10</f>
        <v>0.52227011201924534</v>
      </c>
      <c r="AN82" s="39">
        <f>AN$14*LCI!$G$10</f>
        <v>0</v>
      </c>
      <c r="AO82" s="39">
        <f>AO$14*LCI!$N$10</f>
        <v>0</v>
      </c>
      <c r="AP82" s="39">
        <f>AP$14*LCI!$U$10</f>
        <v>0</v>
      </c>
      <c r="AQ82" s="39">
        <f>AQ$14*LCI!$AB$10</f>
        <v>0</v>
      </c>
      <c r="AR82" s="39">
        <f>AR$14*LCI!$AI$10</f>
        <v>0</v>
      </c>
      <c r="AS82" s="39">
        <f>AS$14*LCI!$AP$10</f>
        <v>0.13037841185382348</v>
      </c>
      <c r="AT82" s="39">
        <f>AT$14*LCI!$G$10</f>
        <v>0</v>
      </c>
      <c r="AU82" s="39">
        <f>AU$14*LCI!$N$10</f>
        <v>0</v>
      </c>
      <c r="AV82" s="39">
        <f>AV$14*LCI!$U$10</f>
        <v>0</v>
      </c>
      <c r="AW82" s="39">
        <f>AW$14*LCI!$AB$10</f>
        <v>0</v>
      </c>
      <c r="AX82" s="39">
        <f>AX$14*LCI!$AI$10</f>
        <v>0</v>
      </c>
      <c r="AY82" s="39">
        <f>AY$14*LCI!$AP$10</f>
        <v>0</v>
      </c>
      <c r="AZ82" s="39">
        <f>AZ$14*LCI!$G$10</f>
        <v>0</v>
      </c>
      <c r="BA82" s="39">
        <f>BA$14*LCI!$N$10</f>
        <v>0</v>
      </c>
      <c r="BB82" s="39">
        <f>BB$14*LCI!$U$10</f>
        <v>127.75936174007583</v>
      </c>
      <c r="BC82" s="39">
        <f>BC$14*LCI!$AB$10</f>
        <v>0</v>
      </c>
      <c r="BD82" s="39">
        <f>BD$14*LCI!$AI$10</f>
        <v>0</v>
      </c>
      <c r="BE82" s="39">
        <f>BE$14*LCI!$AP$10</f>
        <v>1.1138480616719919</v>
      </c>
      <c r="BF82" s="39">
        <f>BF$14*LCI!$G$10</f>
        <v>0</v>
      </c>
      <c r="BG82" s="39">
        <f>BG$14*LCI!$N$10</f>
        <v>0</v>
      </c>
      <c r="BH82" s="39">
        <f>BH$14*LCI!$U$10</f>
        <v>17.154606404746449</v>
      </c>
      <c r="BI82" s="39">
        <f>BI$14*LCI!$AB$10</f>
        <v>0</v>
      </c>
      <c r="BJ82" s="39">
        <f>BJ$14*LCI!$AI$10</f>
        <v>0</v>
      </c>
      <c r="BK82" s="39">
        <f>BK$14*LCI!$AP$10</f>
        <v>0.44840879332353689</v>
      </c>
      <c r="BL82" s="39">
        <f>BL$14*LCI!$G$10</f>
        <v>0</v>
      </c>
      <c r="BM82" s="39">
        <f>BM$14*LCI!$N$10</f>
        <v>0</v>
      </c>
      <c r="BN82" s="39">
        <f>BN$14*LCI!$U$10</f>
        <v>0</v>
      </c>
      <c r="BO82" s="39">
        <f>BO$14*LCI!$AB$10</f>
        <v>0</v>
      </c>
      <c r="BP82" s="39">
        <f>BP$14*LCI!$AI$10</f>
        <v>0</v>
      </c>
      <c r="BQ82" s="39">
        <f>BQ$14*LCI!$AP$10</f>
        <v>0</v>
      </c>
      <c r="BR82" s="39">
        <f>BR$14*LCI!$G$10</f>
        <v>0</v>
      </c>
      <c r="BS82" s="39">
        <f>BS$14*LCI!$N$10</f>
        <v>0</v>
      </c>
      <c r="BT82" s="39">
        <f>BT$14*LCI!$U$10</f>
        <v>0</v>
      </c>
      <c r="BU82" s="39">
        <f>BU$14*LCI!$AB$10</f>
        <v>0</v>
      </c>
      <c r="BV82" s="39">
        <f>BV$14*LCI!$AI$10</f>
        <v>0</v>
      </c>
      <c r="BW82" s="39">
        <f>BW$14*LCI!$AP$10</f>
        <v>0</v>
      </c>
      <c r="BX82" s="39">
        <f>BX$14*LCI!$G$10</f>
        <v>0</v>
      </c>
      <c r="BY82" s="39">
        <f>BY$14*LCI!$N$10</f>
        <v>0</v>
      </c>
      <c r="BZ82" s="39">
        <f>BZ$14*LCI!$U$10</f>
        <v>127.75936174007583</v>
      </c>
      <c r="CA82" s="39">
        <f>CA$14*LCI!$AB$10</f>
        <v>0</v>
      </c>
      <c r="CB82" s="39">
        <f>CB$14*LCI!$AI$10</f>
        <v>0</v>
      </c>
      <c r="CC82" s="39">
        <f>CC$14*LCI!$AP$10</f>
        <v>1.1138480616719919</v>
      </c>
      <c r="CD82" s="39">
        <f>CD$14*LCI!$G$10</f>
        <v>0</v>
      </c>
      <c r="CE82" s="39">
        <f>CE$14*LCI!$N$10</f>
        <v>0</v>
      </c>
      <c r="CF82" s="39">
        <f>CF$14*LCI!$U$10</f>
        <v>17.154606404746449</v>
      </c>
      <c r="CG82" s="39">
        <f>CG$14*LCI!$AB$10</f>
        <v>0</v>
      </c>
      <c r="CH82" s="39">
        <f>CH$14*LCI!$AI$10</f>
        <v>0</v>
      </c>
      <c r="CI82" s="39">
        <f>CI$14*LCI!$AP$10</f>
        <v>0.44840879332353689</v>
      </c>
      <c r="CJ82" s="39">
        <f>CJ$14*LCI!$G$10</f>
        <v>0</v>
      </c>
      <c r="CK82" s="39">
        <f>CK$14*LCI!$N$10</f>
        <v>0</v>
      </c>
      <c r="CL82" s="39">
        <f>CL$14*LCI!$U$10</f>
        <v>0</v>
      </c>
      <c r="CM82" s="39">
        <f>CM$14*LCI!$AB$10</f>
        <v>0</v>
      </c>
      <c r="CN82" s="39">
        <f>CN$14*LCI!$AI$10</f>
        <v>0</v>
      </c>
      <c r="CO82" s="39">
        <f>CO$14*LCI!$AP$10</f>
        <v>0</v>
      </c>
      <c r="CP82" s="39">
        <f>CP$14*LCI!$G$10</f>
        <v>0</v>
      </c>
      <c r="CQ82" s="39">
        <f>CQ$14*LCI!$N$10</f>
        <v>0</v>
      </c>
      <c r="CR82" s="39">
        <f>CR$14*LCI!$U$10</f>
        <v>0</v>
      </c>
      <c r="CS82" s="39">
        <f>CS$14*LCI!$AB$10</f>
        <v>0</v>
      </c>
      <c r="CT82" s="39">
        <f>CT$14*LCI!$AI$10</f>
        <v>0</v>
      </c>
      <c r="CU82" s="39">
        <f>CU$14*LCI!$AP$10</f>
        <v>0</v>
      </c>
    </row>
    <row r="83" spans="1:99" ht="12.75" customHeight="1" x14ac:dyDescent="0.2">
      <c r="A83" s="29">
        <v>77</v>
      </c>
      <c r="C83" s="36" t="s">
        <v>64</v>
      </c>
      <c r="D83" s="39">
        <f>D$15*LCI!$G$11</f>
        <v>0</v>
      </c>
      <c r="E83" s="39">
        <f>E$15*LCI!$N$11</f>
        <v>50.663218583310993</v>
      </c>
      <c r="F83" s="39">
        <f>F$15*LCI!$U$11</f>
        <v>82.681570343914288</v>
      </c>
      <c r="G83" s="39">
        <f>G$15*LCI!$AB$11</f>
        <v>16.592975304702691</v>
      </c>
      <c r="H83" s="39">
        <f>H$15*LCI!$AI$11</f>
        <v>158.86208598276951</v>
      </c>
      <c r="I83" s="39">
        <f>I$15*LCI!$AP$11</f>
        <v>50.334065689514254</v>
      </c>
      <c r="J83" s="39">
        <f>J$15*LCI!$G$11</f>
        <v>0</v>
      </c>
      <c r="K83" s="39">
        <f>K$15*LCI!$N$11</f>
        <v>72.231091251339066</v>
      </c>
      <c r="L83" s="39">
        <f>L$15*LCI!$U$11</f>
        <v>98.897233407900913</v>
      </c>
      <c r="M83" s="39">
        <f>M$15*LCI!$AB$11</f>
        <v>41.837896241976445</v>
      </c>
      <c r="N83" s="39">
        <f>N$15*LCI!$AI$11</f>
        <v>187.71282430772254</v>
      </c>
      <c r="O83" s="39">
        <f>O$15*LCI!$AP$11</f>
        <v>33.653110570366721</v>
      </c>
      <c r="P83" s="39">
        <f>P$15*LCI!$G$11</f>
        <v>0</v>
      </c>
      <c r="Q83" s="39">
        <f>Q$15*LCI!$N$11</f>
        <v>92.990556246666657</v>
      </c>
      <c r="R83" s="39">
        <f>R$15*LCI!$U$11</f>
        <v>117.15862891899081</v>
      </c>
      <c r="S83" s="39">
        <f>S$15*LCI!$AB$11</f>
        <v>74.82552088341771</v>
      </c>
      <c r="T83" s="39">
        <f>T$15*LCI!$AI$11</f>
        <v>189.43987996812345</v>
      </c>
      <c r="U83" s="39">
        <f>U$15*LCI!$AP$11</f>
        <v>22.102890949416533</v>
      </c>
      <c r="V83" s="39">
        <f>V$15*LCI!$G$11</f>
        <v>0</v>
      </c>
      <c r="W83" s="39">
        <f>W$15*LCI!$N$11</f>
        <v>81.438736552066217</v>
      </c>
      <c r="X83" s="39">
        <f>X$15*LCI!$U$11</f>
        <v>79.091327865742613</v>
      </c>
      <c r="Y83" s="39">
        <f>Y$15*LCI!$AB$11</f>
        <v>72.427182383259307</v>
      </c>
      <c r="Z83" s="39">
        <f>Z$15*LCI!$AI$11</f>
        <v>115.41665519044471</v>
      </c>
      <c r="AA83" s="39">
        <f>AA$15*LCI!$AP$11</f>
        <v>7.1532809386157652</v>
      </c>
      <c r="AB83" s="39">
        <f>AB$15*LCI!$G$11</f>
        <v>0</v>
      </c>
      <c r="AC83" s="39">
        <f>AC$15*LCI!$N$11</f>
        <v>29.056533825116436</v>
      </c>
      <c r="AD83" s="39">
        <f>AD$15*LCI!$U$11</f>
        <v>59.559511449320297</v>
      </c>
      <c r="AE83" s="39">
        <f>AE$15*LCI!$AB$11</f>
        <v>10.179261083764517</v>
      </c>
      <c r="AF83" s="39">
        <f>AF$15*LCI!$AI$11</f>
        <v>119.59821050024638</v>
      </c>
      <c r="AG83" s="39">
        <f>AG$15*LCI!$AP$11</f>
        <v>50.334065689514254</v>
      </c>
      <c r="AH83" s="39">
        <f>AH$15*LCI!$G$11</f>
        <v>0</v>
      </c>
      <c r="AI83" s="39">
        <f>AI$15*LCI!$N$11</f>
        <v>42.302560445993599</v>
      </c>
      <c r="AJ83" s="39">
        <f>AJ$15*LCI!$U$11</f>
        <v>59.59763614876907</v>
      </c>
      <c r="AK83" s="39">
        <f>AK$15*LCI!$AB$11</f>
        <v>20.512583847872861</v>
      </c>
      <c r="AL83" s="39">
        <f>AL$15*LCI!$AI$11</f>
        <v>131.81282508030907</v>
      </c>
      <c r="AM83" s="39">
        <f>AM$15*LCI!$AP$11</f>
        <v>22.967604927716529</v>
      </c>
      <c r="AN83" s="39">
        <f>AN$15*LCI!$G$11</f>
        <v>0</v>
      </c>
      <c r="AO83" s="39">
        <f>AO$15*LCI!$N$11</f>
        <v>35.174193895759856</v>
      </c>
      <c r="AP83" s="39">
        <f>AP$15*LCI!$U$11</f>
        <v>37.848875361500944</v>
      </c>
      <c r="AQ83" s="39">
        <f>AQ$15*LCI!$AB$11</f>
        <v>21.200179469355877</v>
      </c>
      <c r="AR83" s="39">
        <f>AR$15*LCI!$AI$11</f>
        <v>110.13521324753015</v>
      </c>
      <c r="AS83" s="39">
        <f>AS$15*LCI!$AP$11</f>
        <v>4.8386519440117075</v>
      </c>
      <c r="AT83" s="39">
        <f>AT$15*LCI!$G$11</f>
        <v>0</v>
      </c>
      <c r="AU83" s="39">
        <f>AU$15*LCI!$N$11</f>
        <v>28.419501527036768</v>
      </c>
      <c r="AV83" s="39">
        <f>AV$15*LCI!$U$11</f>
        <v>20.603304009400826</v>
      </c>
      <c r="AW83" s="39">
        <f>AW$15*LCI!$AB$11</f>
        <v>16.266780836593956</v>
      </c>
      <c r="AX83" s="39">
        <f>AX$15*LCI!$AI$11</f>
        <v>56.385480959577038</v>
      </c>
      <c r="AY83" s="39">
        <f>AY$15*LCI!$AP$11</f>
        <v>1.8668202365527089</v>
      </c>
      <c r="AZ83" s="39">
        <f>AZ$15*LCI!$G$11</f>
        <v>0</v>
      </c>
      <c r="BA83" s="39">
        <f>BA$15*LCI!$N$11</f>
        <v>29.056533825116436</v>
      </c>
      <c r="BB83" s="39">
        <f>BB$15*LCI!$U$11</f>
        <v>59.559511449320297</v>
      </c>
      <c r="BC83" s="39">
        <f>BC$15*LCI!$AB$11</f>
        <v>10.179261083764517</v>
      </c>
      <c r="BD83" s="39">
        <f>BD$15*LCI!$AI$11</f>
        <v>119.59821050024638</v>
      </c>
      <c r="BE83" s="39">
        <f>BE$15*LCI!$AP$11</f>
        <v>50.334065689514254</v>
      </c>
      <c r="BF83" s="39">
        <f>BF$15*LCI!$G$11</f>
        <v>0</v>
      </c>
      <c r="BG83" s="39">
        <f>BG$15*LCI!$N$11</f>
        <v>42.302560445993599</v>
      </c>
      <c r="BH83" s="39">
        <f>BH$15*LCI!$U$11</f>
        <v>59.59763614876907</v>
      </c>
      <c r="BI83" s="39">
        <f>BI$15*LCI!$AB$11</f>
        <v>20.512583847872861</v>
      </c>
      <c r="BJ83" s="39">
        <f>BJ$15*LCI!$AI$11</f>
        <v>131.81282508030907</v>
      </c>
      <c r="BK83" s="39">
        <f>BK$15*LCI!$AP$11</f>
        <v>21.270112746539922</v>
      </c>
      <c r="BL83" s="39">
        <f>BL$15*LCI!$G$11</f>
        <v>0</v>
      </c>
      <c r="BM83" s="39">
        <f>BM$15*LCI!$N$11</f>
        <v>35.174193895759856</v>
      </c>
      <c r="BN83" s="39">
        <f>BN$15*LCI!$U$11</f>
        <v>37.848875361500944</v>
      </c>
      <c r="BO83" s="39">
        <f>BO$15*LCI!$AB$11</f>
        <v>21.200179469355877</v>
      </c>
      <c r="BP83" s="39">
        <f>BP$15*LCI!$AI$11</f>
        <v>110.13521324753015</v>
      </c>
      <c r="BQ83" s="39">
        <f>BQ$15*LCI!$AP$11</f>
        <v>1.6852570155032505</v>
      </c>
      <c r="BR83" s="39">
        <f>BR$15*LCI!$G$11</f>
        <v>0</v>
      </c>
      <c r="BS83" s="39">
        <f>BS$15*LCI!$N$11</f>
        <v>28.419501527036768</v>
      </c>
      <c r="BT83" s="39">
        <f>BT$15*LCI!$U$11</f>
        <v>20.603304009400826</v>
      </c>
      <c r="BU83" s="39">
        <f>BU$15*LCI!$AB$11</f>
        <v>16.266780836593956</v>
      </c>
      <c r="BV83" s="39">
        <f>BV$15*LCI!$AI$11</f>
        <v>56.385480959577038</v>
      </c>
      <c r="BW83" s="39">
        <f>BW$15*LCI!$AP$11</f>
        <v>0.66654721122900329</v>
      </c>
      <c r="BX83" s="39">
        <f>BX$15*LCI!$G$11</f>
        <v>0</v>
      </c>
      <c r="BY83" s="39">
        <f>BY$15*LCI!$N$11</f>
        <v>29.056533825116436</v>
      </c>
      <c r="BZ83" s="39">
        <f>BZ$15*LCI!$U$11</f>
        <v>59.559511449320297</v>
      </c>
      <c r="CA83" s="39">
        <f>CA$15*LCI!$AB$11</f>
        <v>10.179261083764517</v>
      </c>
      <c r="CB83" s="39">
        <f>CB$15*LCI!$AI$11</f>
        <v>119.59821050024638</v>
      </c>
      <c r="CC83" s="39">
        <f>CC$15*LCI!$AP$11</f>
        <v>50.334065689514254</v>
      </c>
      <c r="CD83" s="39">
        <f>CD$15*LCI!$G$11</f>
        <v>0</v>
      </c>
      <c r="CE83" s="39">
        <f>CE$15*LCI!$N$11</f>
        <v>42.302560445993599</v>
      </c>
      <c r="CF83" s="39">
        <f>CF$15*LCI!$U$11</f>
        <v>59.59763614876907</v>
      </c>
      <c r="CG83" s="39">
        <f>CG$15*LCI!$AB$11</f>
        <v>20.512583847872861</v>
      </c>
      <c r="CH83" s="39">
        <f>CH$15*LCI!$AI$11</f>
        <v>131.81282508030907</v>
      </c>
      <c r="CI83" s="39">
        <f>CI$15*LCI!$AP$11</f>
        <v>21.270112746539922</v>
      </c>
      <c r="CJ83" s="39">
        <f>CJ$15*LCI!$G$11</f>
        <v>0</v>
      </c>
      <c r="CK83" s="39">
        <f>CK$15*LCI!$N$11</f>
        <v>35.174193895759856</v>
      </c>
      <c r="CL83" s="39">
        <f>CL$15*LCI!$U$11</f>
        <v>37.848875361500944</v>
      </c>
      <c r="CM83" s="39">
        <f>CM$15*LCI!$AB$11</f>
        <v>21.200179469355877</v>
      </c>
      <c r="CN83" s="39">
        <f>CN$15*LCI!$AI$11</f>
        <v>110.13521324753015</v>
      </c>
      <c r="CO83" s="39">
        <f>CO$15*LCI!$AP$11</f>
        <v>1.6852570155032505</v>
      </c>
      <c r="CP83" s="39">
        <f>CP$15*LCI!$G$11</f>
        <v>0</v>
      </c>
      <c r="CQ83" s="39">
        <f>CQ$15*LCI!$N$11</f>
        <v>28.419501527036768</v>
      </c>
      <c r="CR83" s="39">
        <f>CR$15*LCI!$U$11</f>
        <v>20.603304009400826</v>
      </c>
      <c r="CS83" s="39">
        <f>CS$15*LCI!$AB$11</f>
        <v>16.266780836593956</v>
      </c>
      <c r="CT83" s="39">
        <f>CT$15*LCI!$AI$11</f>
        <v>56.385480959577038</v>
      </c>
      <c r="CU83" s="39">
        <f>CU$15*LCI!$AP$11</f>
        <v>0.66654721122900329</v>
      </c>
    </row>
    <row r="84" spans="1:99" ht="12.75" customHeight="1" x14ac:dyDescent="0.2">
      <c r="A84" s="29">
        <v>78</v>
      </c>
      <c r="C84" s="36" t="s">
        <v>65</v>
      </c>
      <c r="D84" s="39">
        <f>D$16*LCI!$G$12</f>
        <v>0</v>
      </c>
      <c r="E84" s="39">
        <f>E$16*LCI!$N$12</f>
        <v>0</v>
      </c>
      <c r="F84" s="39">
        <f>F$16*LCI!$U$12</f>
        <v>0</v>
      </c>
      <c r="G84" s="39">
        <f>G$16*LCI!$AB$12</f>
        <v>0</v>
      </c>
      <c r="H84" s="39">
        <f>H$16*LCI!$AI$12</f>
        <v>0</v>
      </c>
      <c r="I84" s="39">
        <f>I$16*LCI!$AP$12</f>
        <v>0.46814037353763666</v>
      </c>
      <c r="J84" s="39">
        <f>J$16*LCI!$G$12</f>
        <v>0</v>
      </c>
      <c r="K84" s="39">
        <f>K$16*LCI!$N$12</f>
        <v>0</v>
      </c>
      <c r="L84" s="39">
        <f>L$16*LCI!$U$12</f>
        <v>0</v>
      </c>
      <c r="M84" s="39">
        <f>M$16*LCI!$AB$12</f>
        <v>0</v>
      </c>
      <c r="N84" s="39">
        <f>N$16*LCI!$AI$12</f>
        <v>0</v>
      </c>
      <c r="O84" s="39">
        <f>O$16*LCI!$AP$12</f>
        <v>0.36507027049221896</v>
      </c>
      <c r="P84" s="39">
        <f>P$16*LCI!$G$12</f>
        <v>0</v>
      </c>
      <c r="Q84" s="39">
        <f>Q$16*LCI!$N$12</f>
        <v>0</v>
      </c>
      <c r="R84" s="39">
        <f>R$16*LCI!$U$12</f>
        <v>0</v>
      </c>
      <c r="S84" s="39">
        <f>S$16*LCI!$AB$12</f>
        <v>0</v>
      </c>
      <c r="T84" s="39">
        <f>T$16*LCI!$AI$12</f>
        <v>0</v>
      </c>
      <c r="U84" s="39">
        <f>U$16*LCI!$AP$12</f>
        <v>0.29370251498749822</v>
      </c>
      <c r="V84" s="39">
        <f>V$16*LCI!$G$12</f>
        <v>0</v>
      </c>
      <c r="W84" s="39">
        <f>W$16*LCI!$N$12</f>
        <v>0</v>
      </c>
      <c r="X84" s="39">
        <f>X$16*LCI!$U$12</f>
        <v>0</v>
      </c>
      <c r="Y84" s="39">
        <f>Y$16*LCI!$AB$12</f>
        <v>0</v>
      </c>
      <c r="Z84" s="39">
        <f>Z$16*LCI!$AI$12</f>
        <v>0</v>
      </c>
      <c r="AA84" s="39">
        <f>AA$16*LCI!$AP$12</f>
        <v>0.20133023574472647</v>
      </c>
      <c r="AB84" s="39">
        <f>AB$16*LCI!$G$12</f>
        <v>0</v>
      </c>
      <c r="AC84" s="39">
        <f>AC$16*LCI!$N$12</f>
        <v>0</v>
      </c>
      <c r="AD84" s="39">
        <f>AD$16*LCI!$U$12</f>
        <v>0</v>
      </c>
      <c r="AE84" s="39">
        <f>AE$16*LCI!$AB$12</f>
        <v>0</v>
      </c>
      <c r="AF84" s="39">
        <f>AF$16*LCI!$AI$12</f>
        <v>0</v>
      </c>
      <c r="AG84" s="39">
        <f>AG$16*LCI!$AP$12</f>
        <v>0.46814037353763666</v>
      </c>
      <c r="AH84" s="39">
        <f>AH$16*LCI!$G$12</f>
        <v>0</v>
      </c>
      <c r="AI84" s="39">
        <f>AI$16*LCI!$N$12</f>
        <v>0</v>
      </c>
      <c r="AJ84" s="39">
        <f>AJ$16*LCI!$U$12</f>
        <v>0</v>
      </c>
      <c r="AK84" s="39">
        <f>AK$16*LCI!$AB$12</f>
        <v>0</v>
      </c>
      <c r="AL84" s="39">
        <f>AL$16*LCI!$AI$12</f>
        <v>0</v>
      </c>
      <c r="AM84" s="39">
        <f>AM$16*LCI!$AP$12</f>
        <v>0.18654396395014214</v>
      </c>
      <c r="AN84" s="39">
        <f>AN$16*LCI!$G$12</f>
        <v>0</v>
      </c>
      <c r="AO84" s="39">
        <f>AO$16*LCI!$N$12</f>
        <v>0</v>
      </c>
      <c r="AP84" s="39">
        <f>AP$16*LCI!$U$12</f>
        <v>0</v>
      </c>
      <c r="AQ84" s="39">
        <f>AQ$16*LCI!$AB$12</f>
        <v>0</v>
      </c>
      <c r="AR84" s="39">
        <f>AR$16*LCI!$AI$12</f>
        <v>0</v>
      </c>
      <c r="AS84" s="39">
        <f>AS$16*LCI!$AP$12</f>
        <v>0</v>
      </c>
      <c r="AT84" s="39">
        <f>AT$16*LCI!$G$12</f>
        <v>0</v>
      </c>
      <c r="AU84" s="39">
        <f>AU$16*LCI!$N$12</f>
        <v>0</v>
      </c>
      <c r="AV84" s="39">
        <f>AV$16*LCI!$U$12</f>
        <v>0</v>
      </c>
      <c r="AW84" s="39">
        <f>AW$16*LCI!$AB$12</f>
        <v>0</v>
      </c>
      <c r="AX84" s="39">
        <f>AX$16*LCI!$AI$12</f>
        <v>0</v>
      </c>
      <c r="AY84" s="39">
        <f>AY$16*LCI!$AP$12</f>
        <v>0</v>
      </c>
      <c r="AZ84" s="39">
        <f>AZ$16*LCI!$G$12</f>
        <v>0</v>
      </c>
      <c r="BA84" s="39">
        <f>BA$16*LCI!$N$12</f>
        <v>0</v>
      </c>
      <c r="BB84" s="39">
        <f>BB$16*LCI!$U$12</f>
        <v>0</v>
      </c>
      <c r="BC84" s="39">
        <f>BC$16*LCI!$AB$12</f>
        <v>0</v>
      </c>
      <c r="BD84" s="39">
        <f>BD$16*LCI!$AI$12</f>
        <v>0</v>
      </c>
      <c r="BE84" s="39">
        <f>BE$16*LCI!$AP$12</f>
        <v>0.46814037353763666</v>
      </c>
      <c r="BF84" s="39">
        <f>BF$16*LCI!$G$12</f>
        <v>0</v>
      </c>
      <c r="BG84" s="39">
        <f>BG$16*LCI!$N$12</f>
        <v>0</v>
      </c>
      <c r="BH84" s="39">
        <f>BH$16*LCI!$U$12</f>
        <v>0</v>
      </c>
      <c r="BI84" s="39">
        <f>BI$16*LCI!$AB$12</f>
        <v>0</v>
      </c>
      <c r="BJ84" s="39">
        <f>BJ$16*LCI!$AI$12</f>
        <v>0</v>
      </c>
      <c r="BK84" s="39">
        <f>BK$16*LCI!$AP$12</f>
        <v>0.18846220344355891</v>
      </c>
      <c r="BL84" s="39">
        <f>BL$16*LCI!$G$12</f>
        <v>0</v>
      </c>
      <c r="BM84" s="39">
        <f>BM$16*LCI!$N$12</f>
        <v>0</v>
      </c>
      <c r="BN84" s="39">
        <f>BN$16*LCI!$U$12</f>
        <v>0</v>
      </c>
      <c r="BO84" s="39">
        <f>BO$16*LCI!$AB$12</f>
        <v>0</v>
      </c>
      <c r="BP84" s="39">
        <f>BP$16*LCI!$AI$12</f>
        <v>0</v>
      </c>
      <c r="BQ84" s="39">
        <f>BQ$16*LCI!$AP$12</f>
        <v>0</v>
      </c>
      <c r="BR84" s="39">
        <f>BR$16*LCI!$G$12</f>
        <v>0</v>
      </c>
      <c r="BS84" s="39">
        <f>BS$16*LCI!$N$12</f>
        <v>0</v>
      </c>
      <c r="BT84" s="39">
        <f>BT$16*LCI!$U$12</f>
        <v>0</v>
      </c>
      <c r="BU84" s="39">
        <f>BU$16*LCI!$AB$12</f>
        <v>0</v>
      </c>
      <c r="BV84" s="39">
        <f>BV$16*LCI!$AI$12</f>
        <v>0</v>
      </c>
      <c r="BW84" s="39">
        <f>BW$16*LCI!$AP$12</f>
        <v>0</v>
      </c>
      <c r="BX84" s="39">
        <f>BX$16*LCI!$G$12</f>
        <v>0</v>
      </c>
      <c r="BY84" s="39">
        <f>BY$16*LCI!$N$12</f>
        <v>0</v>
      </c>
      <c r="BZ84" s="39">
        <f>BZ$16*LCI!$U$12</f>
        <v>0</v>
      </c>
      <c r="CA84" s="39">
        <f>CA$16*LCI!$AB$12</f>
        <v>0</v>
      </c>
      <c r="CB84" s="39">
        <f>CB$16*LCI!$AI$12</f>
        <v>0</v>
      </c>
      <c r="CC84" s="39">
        <f>CC$16*LCI!$AP$12</f>
        <v>0.46814037353763666</v>
      </c>
      <c r="CD84" s="39">
        <f>CD$16*LCI!$G$12</f>
        <v>0</v>
      </c>
      <c r="CE84" s="39">
        <f>CE$16*LCI!$N$12</f>
        <v>0</v>
      </c>
      <c r="CF84" s="39">
        <f>CF$16*LCI!$U$12</f>
        <v>0</v>
      </c>
      <c r="CG84" s="39">
        <f>CG$16*LCI!$AB$12</f>
        <v>0</v>
      </c>
      <c r="CH84" s="39">
        <f>CH$16*LCI!$AI$12</f>
        <v>0</v>
      </c>
      <c r="CI84" s="39">
        <f>CI$16*LCI!$AP$12</f>
        <v>0.18846220344355891</v>
      </c>
      <c r="CJ84" s="39">
        <f>CJ$16*LCI!$G$12</f>
        <v>0</v>
      </c>
      <c r="CK84" s="39">
        <f>CK$16*LCI!$N$12</f>
        <v>0</v>
      </c>
      <c r="CL84" s="39">
        <f>CL$16*LCI!$U$12</f>
        <v>0</v>
      </c>
      <c r="CM84" s="39">
        <f>CM$16*LCI!$AB$12</f>
        <v>0</v>
      </c>
      <c r="CN84" s="39">
        <f>CN$16*LCI!$AI$12</f>
        <v>0</v>
      </c>
      <c r="CO84" s="39">
        <f>CO$16*LCI!$AP$12</f>
        <v>0</v>
      </c>
      <c r="CP84" s="39">
        <f>CP$16*LCI!$G$12</f>
        <v>0</v>
      </c>
      <c r="CQ84" s="39">
        <f>CQ$16*LCI!$N$12</f>
        <v>0</v>
      </c>
      <c r="CR84" s="39">
        <f>CR$16*LCI!$U$12</f>
        <v>0</v>
      </c>
      <c r="CS84" s="39">
        <f>CS$16*LCI!$AB$12</f>
        <v>0</v>
      </c>
      <c r="CT84" s="39">
        <f>CT$16*LCI!$AI$12</f>
        <v>0</v>
      </c>
      <c r="CU84" s="39">
        <f>CU$16*LCI!$AP$12</f>
        <v>0</v>
      </c>
    </row>
    <row r="85" spans="1:99" ht="12.75" customHeight="1" x14ac:dyDescent="0.2">
      <c r="A85" s="29">
        <v>79</v>
      </c>
      <c r="C85" s="36" t="s">
        <v>66</v>
      </c>
      <c r="D85" s="39">
        <f>D$17*LCI!$G$13</f>
        <v>7.9567660102540465</v>
      </c>
      <c r="E85" s="39">
        <f>E$17*LCI!$N$13</f>
        <v>49.470360978344068</v>
      </c>
      <c r="F85" s="39">
        <f>F$17*LCI!$U$13</f>
        <v>46.412999440876831</v>
      </c>
      <c r="G85" s="39">
        <f>G$17*LCI!$AB$13</f>
        <v>10.670196963135973</v>
      </c>
      <c r="H85" s="39">
        <f>H$17*LCI!$AI$13</f>
        <v>68.272321295937459</v>
      </c>
      <c r="I85" s="39">
        <f>I$17*LCI!$AP$13</f>
        <v>2.8400001572462856E-2</v>
      </c>
      <c r="J85" s="39">
        <f>J$17*LCI!$G$13</f>
        <v>8.2897057434426795</v>
      </c>
      <c r="K85" s="39">
        <f>K$17*LCI!$N$13</f>
        <v>43.836396624906506</v>
      </c>
      <c r="L85" s="39">
        <f>L$17*LCI!$U$13</f>
        <v>44.313199093936177</v>
      </c>
      <c r="M85" s="39">
        <f>M$17*LCI!$AB$13</f>
        <v>24.128670590921352</v>
      </c>
      <c r="N85" s="39">
        <f>N$17*LCI!$AI$13</f>
        <v>69.780455144253352</v>
      </c>
      <c r="O85" s="39">
        <f>O$17*LCI!$AP$13</f>
        <v>2.8513793862036573E-2</v>
      </c>
      <c r="P85" s="39">
        <f>P$17*LCI!$G$13</f>
        <v>9.8368576398260803</v>
      </c>
      <c r="Q85" s="39">
        <f>Q$17*LCI!$N$13</f>
        <v>38.058083216860368</v>
      </c>
      <c r="R85" s="39">
        <f>R$17*LCI!$U$13</f>
        <v>38.3416482911272</v>
      </c>
      <c r="S85" s="39">
        <f>S$17*LCI!$AB$13</f>
        <v>22.911676223464731</v>
      </c>
      <c r="T85" s="39">
        <f>T$17*LCI!$AI$13</f>
        <v>47.446178663452187</v>
      </c>
      <c r="U85" s="39">
        <f>U$17*LCI!$AP$13</f>
        <v>2.8592585869230271E-2</v>
      </c>
      <c r="V85" s="39">
        <f>V$17*LCI!$G$13</f>
        <v>13.198717302200679</v>
      </c>
      <c r="W85" s="39">
        <f>W$17*LCI!$N$13</f>
        <v>27.734228683151645</v>
      </c>
      <c r="X85" s="39">
        <f>X$17*LCI!$U$13</f>
        <v>30.42781116919527</v>
      </c>
      <c r="Y85" s="39">
        <f>Y$17*LCI!$AB$13</f>
        <v>31.582512734085448</v>
      </c>
      <c r="Z85" s="39">
        <f>Z$17*LCI!$AI$13</f>
        <v>64.993056989838408</v>
      </c>
      <c r="AA85" s="39">
        <f>AA$17*LCI!$AP$13</f>
        <v>2.8694567460764538E-2</v>
      </c>
      <c r="AB85" s="39">
        <f>AB$17*LCI!$G$13</f>
        <v>7.5229678794661288</v>
      </c>
      <c r="AC85" s="39">
        <f>AC$17*LCI!$N$13</f>
        <v>48.800304977359595</v>
      </c>
      <c r="AD85" s="39">
        <f>AD$17*LCI!$U$13</f>
        <v>45.935615790501501</v>
      </c>
      <c r="AE85" s="39">
        <f>AE$17*LCI!$AB$13</f>
        <v>9.1979621653313899</v>
      </c>
      <c r="AF85" s="39">
        <f>AF$17*LCI!$AI$13</f>
        <v>61.125333432443114</v>
      </c>
      <c r="AG85" s="39">
        <f>AG$17*LCI!$AP$13</f>
        <v>2.8400001572462856E-2</v>
      </c>
      <c r="AH85" s="39">
        <f>AH$17*LCI!$G$13</f>
        <v>7.0768394868022977</v>
      </c>
      <c r="AI85" s="39">
        <f>AI$17*LCI!$N$13</f>
        <v>38.244332990970186</v>
      </c>
      <c r="AJ85" s="39">
        <f>AJ$17*LCI!$U$13</f>
        <v>30.569078642677169</v>
      </c>
      <c r="AK85" s="39">
        <f>AK$17*LCI!$AB$13</f>
        <v>22.696274906811858</v>
      </c>
      <c r="AL85" s="39">
        <f>AL$17*LCI!$AI$13</f>
        <v>49.787618413210936</v>
      </c>
      <c r="AM85" s="39">
        <f>AM$17*LCI!$AP$13</f>
        <v>2.3239350674073699E-2</v>
      </c>
      <c r="AN85" s="39">
        <f>AN$17*LCI!$G$13</f>
        <v>6.2747765456037596</v>
      </c>
      <c r="AO85" s="39">
        <f>AO$17*LCI!$N$13</f>
        <v>25.105013669683387</v>
      </c>
      <c r="AP85" s="39">
        <f>AP$17*LCI!$U$13</f>
        <v>29.031336954789548</v>
      </c>
      <c r="AQ85" s="39">
        <f>AQ$17*LCI!$AB$13</f>
        <v>26.706703599208257</v>
      </c>
      <c r="AR85" s="39">
        <f>AR$17*LCI!$AI$13</f>
        <v>52.346418936414231</v>
      </c>
      <c r="AS85" s="39">
        <f>AS$17*LCI!$AP$13</f>
        <v>1.9820669745014213E-2</v>
      </c>
      <c r="AT85" s="39">
        <f>AT$17*LCI!$G$13</f>
        <v>4.4742137705317582</v>
      </c>
      <c r="AU85" s="39">
        <f>AU$17*LCI!$N$13</f>
        <v>15.391118791093517</v>
      </c>
      <c r="AV85" s="39">
        <f>AV$17*LCI!$U$13</f>
        <v>16.428314763759648</v>
      </c>
      <c r="AW85" s="39">
        <f>AW$17*LCI!$AB$13</f>
        <v>23.908703580490975</v>
      </c>
      <c r="AX85" s="39">
        <f>AX$17*LCI!$AI$13</f>
        <v>62.256916443723199</v>
      </c>
      <c r="AY85" s="39">
        <f>AY$17*LCI!$AP$13</f>
        <v>0.16706932952782116</v>
      </c>
      <c r="AZ85" s="39">
        <f>AZ$17*LCI!$G$13</f>
        <v>7.4508862435182097</v>
      </c>
      <c r="BA85" s="39">
        <f>BA$17*LCI!$N$13</f>
        <v>48.800304977359595</v>
      </c>
      <c r="BB85" s="39">
        <f>BB$17*LCI!$U$13</f>
        <v>45.935615790501501</v>
      </c>
      <c r="BC85" s="39">
        <f>BC$17*LCI!$AB$13</f>
        <v>9.1979621653313899</v>
      </c>
      <c r="BD85" s="39">
        <f>BD$17*LCI!$AI$13</f>
        <v>61.125333432443114</v>
      </c>
      <c r="BE85" s="39">
        <f>BE$17*LCI!$AP$13</f>
        <v>2.8400001572462856E-2</v>
      </c>
      <c r="BF85" s="39">
        <f>BF$17*LCI!$G$13</f>
        <v>6.7114202660015847</v>
      </c>
      <c r="BG85" s="39">
        <f>BG$17*LCI!$N$13</f>
        <v>38.244332990970186</v>
      </c>
      <c r="BH85" s="39">
        <f>BH$17*LCI!$U$13</f>
        <v>30.569078642677169</v>
      </c>
      <c r="BI85" s="39">
        <f>BI$17*LCI!$AB$13</f>
        <v>22.696274906811858</v>
      </c>
      <c r="BJ85" s="39">
        <f>BJ$17*LCI!$AI$13</f>
        <v>49.787618413210936</v>
      </c>
      <c r="BK85" s="39">
        <f>BK$17*LCI!$AP$13</f>
        <v>1.3056100918022687E-2</v>
      </c>
      <c r="BL85" s="39">
        <f>BL$17*LCI!$G$13</f>
        <v>5.99790485076855</v>
      </c>
      <c r="BM85" s="39">
        <f>BM$17*LCI!$N$13</f>
        <v>25.105013669683387</v>
      </c>
      <c r="BN85" s="39">
        <f>BN$17*LCI!$U$13</f>
        <v>29.031336954789548</v>
      </c>
      <c r="BO85" s="39">
        <f>BO$17*LCI!$AB$13</f>
        <v>26.706703599208257</v>
      </c>
      <c r="BP85" s="39">
        <f>BP$17*LCI!$AI$13</f>
        <v>52.346418936414231</v>
      </c>
      <c r="BQ85" s="39">
        <f>BQ$17*LCI!$AP$13</f>
        <v>2.7165548398208877E-3</v>
      </c>
      <c r="BR85" s="39">
        <f>BR$17*LCI!$G$13</f>
        <v>4.2772029880474349</v>
      </c>
      <c r="BS85" s="39">
        <f>BS$17*LCI!$N$13</f>
        <v>15.391118791093517</v>
      </c>
      <c r="BT85" s="39">
        <f>BT$17*LCI!$U$13</f>
        <v>16.428314763759648</v>
      </c>
      <c r="BU85" s="39">
        <f>BU$17*LCI!$AB$13</f>
        <v>23.908703580490975</v>
      </c>
      <c r="BV85" s="39">
        <f>BV$17*LCI!$AI$13</f>
        <v>62.256916443723199</v>
      </c>
      <c r="BW85" s="39">
        <f>BW$17*LCI!$AP$13</f>
        <v>4.5484491055897719E-2</v>
      </c>
      <c r="BX85" s="39">
        <f>BX$17*LCI!$G$13</f>
        <v>7.8653906073150344</v>
      </c>
      <c r="BY85" s="39">
        <f>BY$17*LCI!$N$13</f>
        <v>48.800304977359595</v>
      </c>
      <c r="BZ85" s="39">
        <f>BZ$17*LCI!$U$13</f>
        <v>45.935615790501501</v>
      </c>
      <c r="CA85" s="39">
        <f>CA$17*LCI!$AB$13</f>
        <v>9.1979621653313899</v>
      </c>
      <c r="CB85" s="39">
        <f>CB$17*LCI!$AI$13</f>
        <v>61.125333432443114</v>
      </c>
      <c r="CC85" s="39">
        <f>CC$17*LCI!$AP$13</f>
        <v>2.8400001572462856E-2</v>
      </c>
      <c r="CD85" s="39">
        <f>CD$17*LCI!$G$13</f>
        <v>7.0668322260418339</v>
      </c>
      <c r="CE85" s="39">
        <f>CE$17*LCI!$N$13</f>
        <v>38.244332990970186</v>
      </c>
      <c r="CF85" s="39">
        <f>CF$17*LCI!$U$13</f>
        <v>30.569078642677169</v>
      </c>
      <c r="CG85" s="39">
        <f>CG$17*LCI!$AB$13</f>
        <v>22.696274906811858</v>
      </c>
      <c r="CH85" s="39">
        <f>CH$17*LCI!$AI$13</f>
        <v>49.787618413210936</v>
      </c>
      <c r="CI85" s="39">
        <f>CI$17*LCI!$AP$13</f>
        <v>1.3056100918022687E-2</v>
      </c>
      <c r="CJ85" s="39">
        <f>CJ$17*LCI!$G$13</f>
        <v>6.2069797052218831</v>
      </c>
      <c r="CK85" s="39">
        <f>CK$17*LCI!$N$13</f>
        <v>25.105013669683387</v>
      </c>
      <c r="CL85" s="39">
        <f>CL$17*LCI!$U$13</f>
        <v>29.031336954789548</v>
      </c>
      <c r="CM85" s="39">
        <f>CM$17*LCI!$AB$13</f>
        <v>26.706703599208257</v>
      </c>
      <c r="CN85" s="39">
        <f>CN$17*LCI!$AI$13</f>
        <v>52.346418936414231</v>
      </c>
      <c r="CO85" s="39">
        <f>CO$17*LCI!$AP$13</f>
        <v>2.7165548398208877E-3</v>
      </c>
      <c r="CP85" s="39">
        <f>CP$17*LCI!$G$13</f>
        <v>4.6307127556100305</v>
      </c>
      <c r="CQ85" s="39">
        <f>CQ$17*LCI!$N$13</f>
        <v>15.391118791093517</v>
      </c>
      <c r="CR85" s="39">
        <f>CR$17*LCI!$U$13</f>
        <v>16.428314763759648</v>
      </c>
      <c r="CS85" s="39">
        <f>CS$17*LCI!$AB$13</f>
        <v>23.908703580490975</v>
      </c>
      <c r="CT85" s="39">
        <f>CT$17*LCI!$AI$13</f>
        <v>62.256916443723199</v>
      </c>
      <c r="CU85" s="39">
        <f>CU$17*LCI!$AP$13</f>
        <v>4.5484491055897719E-2</v>
      </c>
    </row>
    <row r="86" spans="1:99" ht="12.75" customHeight="1" x14ac:dyDescent="0.2">
      <c r="A86" s="29">
        <v>80</v>
      </c>
      <c r="C86" s="36" t="s">
        <v>67</v>
      </c>
      <c r="D86" s="39">
        <f>D$18*LCI!$G$14</f>
        <v>0.73020682043465068</v>
      </c>
      <c r="E86" s="39">
        <f>E$18*LCI!$N$14</f>
        <v>0.5399583077131378</v>
      </c>
      <c r="F86" s="39">
        <f>F$18*LCI!$U$14</f>
        <v>1.087744689015383</v>
      </c>
      <c r="G86" s="39">
        <f>G$18*LCI!$AB$14</f>
        <v>0.75754073668168764</v>
      </c>
      <c r="H86" s="39">
        <f>H$18*LCI!$AI$14</f>
        <v>1.2794275717057866</v>
      </c>
      <c r="I86" s="39">
        <f>I$18*LCI!$AP$14</f>
        <v>2.0705282869820638</v>
      </c>
      <c r="J86" s="39">
        <f>J$18*LCI!$G$14</f>
        <v>0.77407113204791145</v>
      </c>
      <c r="K86" s="39">
        <f>K$18*LCI!$N$14</f>
        <v>0.74995687884708084</v>
      </c>
      <c r="L86" s="39">
        <f>L$18*LCI!$U$14</f>
        <v>1.1180466895970491</v>
      </c>
      <c r="M86" s="39">
        <f>M$18*LCI!$AB$14</f>
        <v>0.97845258408035707</v>
      </c>
      <c r="N86" s="39">
        <f>N$18*LCI!$AI$14</f>
        <v>1.8500563550942757</v>
      </c>
      <c r="O86" s="39">
        <f>O$18*LCI!$AP$14</f>
        <v>2.3224342766339907</v>
      </c>
      <c r="P86" s="39">
        <f>P$18*LCI!$G$14</f>
        <v>0.92107486893325718</v>
      </c>
      <c r="Q86" s="39">
        <f>Q$18*LCI!$N$14</f>
        <v>0.83894648482331868</v>
      </c>
      <c r="R86" s="39">
        <f>R$18*LCI!$U$14</f>
        <v>1.2168759403486309</v>
      </c>
      <c r="S86" s="39">
        <f>S$18*LCI!$AB$14</f>
        <v>1.4773612628861028</v>
      </c>
      <c r="T86" s="39">
        <f>T$18*LCI!$AI$14</f>
        <v>2.2503531014007105</v>
      </c>
      <c r="U86" s="39">
        <f>U$18*LCI!$AP$14</f>
        <v>2.4968589114064144</v>
      </c>
      <c r="V86" s="39">
        <f>V$18*LCI!$G$14</f>
        <v>1.3256123430630888</v>
      </c>
      <c r="W86" s="39">
        <f>W$18*LCI!$N$14</f>
        <v>1.0844766612160726</v>
      </c>
      <c r="X86" s="39">
        <f>X$18*LCI!$U$14</f>
        <v>1.7171561896537508</v>
      </c>
      <c r="Y86" s="39">
        <f>Y$18*LCI!$AB$14</f>
        <v>1.5430726177435956</v>
      </c>
      <c r="Z86" s="39">
        <f>Z$18*LCI!$AI$14</f>
        <v>3.1880660311404894</v>
      </c>
      <c r="AA86" s="39">
        <f>AA$18*LCI!$AP$14</f>
        <v>2.7226191438261056</v>
      </c>
      <c r="AB86" s="39">
        <f>AB$18*LCI!$G$14</f>
        <v>0.92120962963310848</v>
      </c>
      <c r="AC86" s="39">
        <f>AC$18*LCI!$N$14</f>
        <v>1.3198980855209987</v>
      </c>
      <c r="AD86" s="39">
        <f>AD$18*LCI!$U$14</f>
        <v>2.2179992360600309</v>
      </c>
      <c r="AE86" s="39">
        <f>AE$18*LCI!$AB$14</f>
        <v>1.0612889547714441</v>
      </c>
      <c r="AF86" s="39">
        <f>AF$18*LCI!$AI$14</f>
        <v>1.9005538841490099</v>
      </c>
      <c r="AG86" s="39">
        <f>AG$18*LCI!$AP$14</f>
        <v>2.0705282869820638</v>
      </c>
      <c r="AH86" s="39">
        <f>AH$18*LCI!$G$14</f>
        <v>1.3968068939774885</v>
      </c>
      <c r="AI86" s="39">
        <f>AI$18*LCI!$N$14</f>
        <v>1.4396740191336925</v>
      </c>
      <c r="AJ86" s="39">
        <f>AJ$18*LCI!$U$14</f>
        <v>2.3960872485388105</v>
      </c>
      <c r="AK86" s="39">
        <f>AK$18*LCI!$AB$14</f>
        <v>1.5109102510335519</v>
      </c>
      <c r="AL86" s="39">
        <f>AL$18*LCI!$AI$14</f>
        <v>2.7353156790017557</v>
      </c>
      <c r="AM86" s="39">
        <f>AM$18*LCI!$AP$14</f>
        <v>2.5169127418022681</v>
      </c>
      <c r="AN86" s="39">
        <f>AN$18*LCI!$G$14</f>
        <v>2.077807959081452</v>
      </c>
      <c r="AO86" s="39">
        <f>AO$18*LCI!$N$14</f>
        <v>1.7205714869404409</v>
      </c>
      <c r="AP86" s="39">
        <f>AP$18*LCI!$U$14</f>
        <v>2.7179345762026168</v>
      </c>
      <c r="AQ86" s="39">
        <f>AQ$18*LCI!$AB$14</f>
        <v>2.0050325664834556</v>
      </c>
      <c r="AR86" s="39">
        <f>AR$18*LCI!$AI$14</f>
        <v>3.5012630598255958</v>
      </c>
      <c r="AS86" s="39">
        <f>AS$18*LCI!$AP$14</f>
        <v>2.8126207935131062</v>
      </c>
      <c r="AT86" s="39">
        <f>AT$18*LCI!$G$14</f>
        <v>3.1147301310747841</v>
      </c>
      <c r="AU86" s="39">
        <f>AU$18*LCI!$N$14</f>
        <v>2.3138962716982063</v>
      </c>
      <c r="AV86" s="39">
        <f>AV$18*LCI!$U$14</f>
        <v>3.2157504720091961</v>
      </c>
      <c r="AW86" s="39">
        <f>AW$18*LCI!$AB$14</f>
        <v>2.5234509378968522</v>
      </c>
      <c r="AX86" s="39">
        <f>AX$18*LCI!$AI$14</f>
        <v>4.7125294510601456</v>
      </c>
      <c r="AY86" s="39">
        <f>AY$18*LCI!$AP$14</f>
        <v>3.1835941677696846</v>
      </c>
      <c r="AZ86" s="39">
        <f>AZ$18*LCI!$G$14</f>
        <v>0.92298931823629571</v>
      </c>
      <c r="BA86" s="39">
        <f>BA$18*LCI!$N$14</f>
        <v>1.3198980855209987</v>
      </c>
      <c r="BB86" s="39">
        <f>BB$18*LCI!$U$14</f>
        <v>2.2179992360600309</v>
      </c>
      <c r="BC86" s="39">
        <f>BC$18*LCI!$AB$14</f>
        <v>1.0612889547714441</v>
      </c>
      <c r="BD86" s="39">
        <f>BD$18*LCI!$AI$14</f>
        <v>1.9005538841490099</v>
      </c>
      <c r="BE86" s="39">
        <f>BE$18*LCI!$AP$14</f>
        <v>2.0705282869820638</v>
      </c>
      <c r="BF86" s="39">
        <f>BF$18*LCI!$G$14</f>
        <v>1.3986071441566643</v>
      </c>
      <c r="BG86" s="39">
        <f>BG$18*LCI!$N$14</f>
        <v>1.4396740191336925</v>
      </c>
      <c r="BH86" s="39">
        <f>BH$18*LCI!$U$14</f>
        <v>2.3960872485388105</v>
      </c>
      <c r="BI86" s="39">
        <f>BI$18*LCI!$AB$14</f>
        <v>1.5109102510335519</v>
      </c>
      <c r="BJ86" s="39">
        <f>BJ$18*LCI!$AI$14</f>
        <v>2.7353156790017557</v>
      </c>
      <c r="BK86" s="39">
        <f>BK$18*LCI!$AP$14</f>
        <v>2.3923978888333375</v>
      </c>
      <c r="BL86" s="39">
        <f>BL$18*LCI!$G$14</f>
        <v>2.0844072328137351</v>
      </c>
      <c r="BM86" s="39">
        <f>BM$18*LCI!$N$14</f>
        <v>1.7205714869404409</v>
      </c>
      <c r="BN86" s="39">
        <f>BN$18*LCI!$U$14</f>
        <v>2.7179345762026168</v>
      </c>
      <c r="BO86" s="39">
        <f>BO$18*LCI!$AB$14</f>
        <v>2.0050325664834556</v>
      </c>
      <c r="BP86" s="39">
        <f>BP$18*LCI!$AI$14</f>
        <v>3.5012630598255958</v>
      </c>
      <c r="BQ86" s="39">
        <f>BQ$18*LCI!$AP$14</f>
        <v>2.6092909497611476</v>
      </c>
      <c r="BR86" s="39">
        <f>BR$18*LCI!$G$14</f>
        <v>3.4410996617206475</v>
      </c>
      <c r="BS86" s="39">
        <f>BS$18*LCI!$N$14</f>
        <v>2.3138962716982063</v>
      </c>
      <c r="BT86" s="39">
        <f>BT$18*LCI!$U$14</f>
        <v>3.2157504720091961</v>
      </c>
      <c r="BU86" s="39">
        <f>BU$18*LCI!$AB$14</f>
        <v>2.5234509378968522</v>
      </c>
      <c r="BV86" s="39">
        <f>BV$18*LCI!$AI$14</f>
        <v>4.7125294510601456</v>
      </c>
      <c r="BW86" s="39">
        <f>BW$18*LCI!$AP$14</f>
        <v>2.7101345438928788</v>
      </c>
      <c r="BX86" s="39">
        <f>BX$18*LCI!$G$14</f>
        <v>0.92247147883947489</v>
      </c>
      <c r="BY86" s="39">
        <f>BY$18*LCI!$N$14</f>
        <v>1.3198980855209987</v>
      </c>
      <c r="BZ86" s="39">
        <f>BZ$18*LCI!$U$14</f>
        <v>2.2179992360600309</v>
      </c>
      <c r="CA86" s="39">
        <f>CA$18*LCI!$AB$14</f>
        <v>1.0612889547714441</v>
      </c>
      <c r="CB86" s="39">
        <f>CB$18*LCI!$AI$14</f>
        <v>1.9005538841490099</v>
      </c>
      <c r="CC86" s="39">
        <f>CC$18*LCI!$AP$14</f>
        <v>2.0705282869820638</v>
      </c>
      <c r="CD86" s="39">
        <f>CD$18*LCI!$G$14</f>
        <v>1.3966586813131838</v>
      </c>
      <c r="CE86" s="39">
        <f>CE$18*LCI!$N$14</f>
        <v>1.4396740191336925</v>
      </c>
      <c r="CF86" s="39">
        <f>CF$18*LCI!$U$14</f>
        <v>2.3960872485388105</v>
      </c>
      <c r="CG86" s="39">
        <f>CG$18*LCI!$AB$14</f>
        <v>1.5109102510335519</v>
      </c>
      <c r="CH86" s="39">
        <f>CH$18*LCI!$AI$14</f>
        <v>2.7353156790017557</v>
      </c>
      <c r="CI86" s="39">
        <f>CI$18*LCI!$AP$14</f>
        <v>2.3923978888333375</v>
      </c>
      <c r="CJ86" s="39">
        <f>CJ$18*LCI!$G$14</f>
        <v>2.080201124999129</v>
      </c>
      <c r="CK86" s="39">
        <f>CK$18*LCI!$N$14</f>
        <v>1.7205714869404409</v>
      </c>
      <c r="CL86" s="39">
        <f>CL$18*LCI!$U$14</f>
        <v>2.7179345762026168</v>
      </c>
      <c r="CM86" s="39">
        <f>CM$18*LCI!$AB$14</f>
        <v>2.0050325664834556</v>
      </c>
      <c r="CN86" s="39">
        <f>CN$18*LCI!$AI$14</f>
        <v>3.5012630598255958</v>
      </c>
      <c r="CO86" s="39">
        <f>CO$18*LCI!$AP$14</f>
        <v>2.6092909497611476</v>
      </c>
      <c r="CP86" s="39">
        <f>CP$18*LCI!$G$14</f>
        <v>2.8642529178989888</v>
      </c>
      <c r="CQ86" s="39">
        <f>CQ$18*LCI!$N$14</f>
        <v>2.3138962716982063</v>
      </c>
      <c r="CR86" s="39">
        <f>CR$18*LCI!$U$14</f>
        <v>3.2157504720091961</v>
      </c>
      <c r="CS86" s="39">
        <f>CS$18*LCI!$AB$14</f>
        <v>2.5234509378968522</v>
      </c>
      <c r="CT86" s="39">
        <f>CT$18*LCI!$AI$14</f>
        <v>4.7125294510601456</v>
      </c>
      <c r="CU86" s="39">
        <f>CU$18*LCI!$AP$14</f>
        <v>2.7101345438928788</v>
      </c>
    </row>
    <row r="87" spans="1:99" ht="12.75" customHeight="1" x14ac:dyDescent="0.2">
      <c r="A87" s="29">
        <v>81</v>
      </c>
      <c r="C87" s="36" t="s">
        <v>68</v>
      </c>
      <c r="D87" s="39">
        <f>D$19*LCI!$G$15</f>
        <v>3.6916384386101404E-2</v>
      </c>
      <c r="E87" s="39">
        <f>E$19*LCI!$N$15</f>
        <v>0</v>
      </c>
      <c r="F87" s="39">
        <f>F$19*LCI!$U$15</f>
        <v>0</v>
      </c>
      <c r="G87" s="39">
        <f>G$19*LCI!$AB$15</f>
        <v>0</v>
      </c>
      <c r="H87" s="39">
        <f>H$19*LCI!$AI$15</f>
        <v>0</v>
      </c>
      <c r="I87" s="39">
        <f>I$19*LCI!$AP$15</f>
        <v>0</v>
      </c>
      <c r="J87" s="39">
        <f>J$19*LCI!$G$15</f>
        <v>3.6266655920638755E-2</v>
      </c>
      <c r="K87" s="39">
        <f>K$19*LCI!$N$15</f>
        <v>0</v>
      </c>
      <c r="L87" s="39">
        <f>L$19*LCI!$U$15</f>
        <v>0</v>
      </c>
      <c r="M87" s="39">
        <f>M$19*LCI!$AB$15</f>
        <v>0</v>
      </c>
      <c r="N87" s="39">
        <f>N$19*LCI!$AI$15</f>
        <v>0</v>
      </c>
      <c r="O87" s="39">
        <f>O$19*LCI!$AP$15</f>
        <v>0</v>
      </c>
      <c r="P87" s="39">
        <f>P$19*LCI!$G$15</f>
        <v>3.9972650755208519E-2</v>
      </c>
      <c r="Q87" s="39">
        <f>Q$19*LCI!$N$15</f>
        <v>0</v>
      </c>
      <c r="R87" s="39">
        <f>R$19*LCI!$U$15</f>
        <v>0</v>
      </c>
      <c r="S87" s="39">
        <f>S$19*LCI!$AB$15</f>
        <v>0</v>
      </c>
      <c r="T87" s="39">
        <f>T$19*LCI!$AI$15</f>
        <v>0</v>
      </c>
      <c r="U87" s="39">
        <f>U$19*LCI!$AP$15</f>
        <v>0</v>
      </c>
      <c r="V87" s="39">
        <f>V$19*LCI!$G$15</f>
        <v>4.4348447904261991E-2</v>
      </c>
      <c r="W87" s="39">
        <f>W$19*LCI!$N$15</f>
        <v>0</v>
      </c>
      <c r="X87" s="39">
        <f>X$19*LCI!$U$15</f>
        <v>0</v>
      </c>
      <c r="Y87" s="39">
        <f>Y$19*LCI!$AB$15</f>
        <v>0</v>
      </c>
      <c r="Z87" s="39">
        <f>Z$19*LCI!$AI$15</f>
        <v>0</v>
      </c>
      <c r="AA87" s="39">
        <f>AA$19*LCI!$AP$15</f>
        <v>0</v>
      </c>
      <c r="AB87" s="39">
        <f>AB$19*LCI!$G$15</f>
        <v>6.4459421264042055E-2</v>
      </c>
      <c r="AC87" s="39">
        <f>AC$19*LCI!$N$15</f>
        <v>0</v>
      </c>
      <c r="AD87" s="39">
        <f>AD$19*LCI!$U$15</f>
        <v>0</v>
      </c>
      <c r="AE87" s="39">
        <f>AE$19*LCI!$AB$15</f>
        <v>0</v>
      </c>
      <c r="AF87" s="39">
        <f>AF$19*LCI!$AI$15</f>
        <v>0</v>
      </c>
      <c r="AG87" s="39">
        <f>AG$19*LCI!$AP$15</f>
        <v>0</v>
      </c>
      <c r="AH87" s="39">
        <f>AH$19*LCI!$G$15</f>
        <v>0.12356733003469497</v>
      </c>
      <c r="AI87" s="39">
        <f>AI$19*LCI!$N$15</f>
        <v>0</v>
      </c>
      <c r="AJ87" s="39">
        <f>AJ$19*LCI!$U$15</f>
        <v>0</v>
      </c>
      <c r="AK87" s="39">
        <f>AK$19*LCI!$AB$15</f>
        <v>0</v>
      </c>
      <c r="AL87" s="39">
        <f>AL$19*LCI!$AI$15</f>
        <v>0</v>
      </c>
      <c r="AM87" s="39">
        <f>AM$19*LCI!$AP$15</f>
        <v>0</v>
      </c>
      <c r="AN87" s="39">
        <f>AN$19*LCI!$G$15</f>
        <v>0.22648312008047786</v>
      </c>
      <c r="AO87" s="39">
        <f>AO$19*LCI!$N$15</f>
        <v>0</v>
      </c>
      <c r="AP87" s="39">
        <f>AP$19*LCI!$U$15</f>
        <v>0</v>
      </c>
      <c r="AQ87" s="39">
        <f>AQ$19*LCI!$AB$15</f>
        <v>0</v>
      </c>
      <c r="AR87" s="39">
        <f>AR$19*LCI!$AI$15</f>
        <v>0</v>
      </c>
      <c r="AS87" s="39">
        <f>AS$19*LCI!$AP$15</f>
        <v>0</v>
      </c>
      <c r="AT87" s="39">
        <f>AT$19*LCI!$G$15</f>
        <v>0.42098337627787324</v>
      </c>
      <c r="AU87" s="39">
        <f>AU$19*LCI!$N$15</f>
        <v>0</v>
      </c>
      <c r="AV87" s="39">
        <f>AV$19*LCI!$U$15</f>
        <v>0</v>
      </c>
      <c r="AW87" s="39">
        <f>AW$19*LCI!$AB$15</f>
        <v>0</v>
      </c>
      <c r="AX87" s="39">
        <f>AX$19*LCI!$AI$15</f>
        <v>0</v>
      </c>
      <c r="AY87" s="39">
        <f>AY$19*LCI!$AP$15</f>
        <v>0</v>
      </c>
      <c r="AZ87" s="39">
        <f>AZ$19*LCI!$G$15</f>
        <v>6.4583950680259128E-2</v>
      </c>
      <c r="BA87" s="39">
        <f>BA$19*LCI!$N$15</f>
        <v>0</v>
      </c>
      <c r="BB87" s="39">
        <f>BB$19*LCI!$U$15</f>
        <v>0</v>
      </c>
      <c r="BC87" s="39">
        <f>BC$19*LCI!$AB$15</f>
        <v>0</v>
      </c>
      <c r="BD87" s="39">
        <f>BD$19*LCI!$AI$15</f>
        <v>0</v>
      </c>
      <c r="BE87" s="39">
        <f>BE$19*LCI!$AP$15</f>
        <v>0</v>
      </c>
      <c r="BF87" s="39">
        <f>BF$19*LCI!$G$15</f>
        <v>0.12372658763071234</v>
      </c>
      <c r="BG87" s="39">
        <f>BG$19*LCI!$N$15</f>
        <v>0</v>
      </c>
      <c r="BH87" s="39">
        <f>BH$19*LCI!$U$15</f>
        <v>0</v>
      </c>
      <c r="BI87" s="39">
        <f>BI$19*LCI!$AB$15</f>
        <v>0</v>
      </c>
      <c r="BJ87" s="39">
        <f>BJ$19*LCI!$AI$15</f>
        <v>0</v>
      </c>
      <c r="BK87" s="39">
        <f>BK$19*LCI!$AP$15</f>
        <v>0</v>
      </c>
      <c r="BL87" s="39">
        <f>BL$19*LCI!$G$15</f>
        <v>0.22671484365584918</v>
      </c>
      <c r="BM87" s="39">
        <f>BM$19*LCI!$N$15</f>
        <v>0</v>
      </c>
      <c r="BN87" s="39">
        <f>BN$19*LCI!$U$15</f>
        <v>0</v>
      </c>
      <c r="BO87" s="39">
        <f>BO$19*LCI!$AB$15</f>
        <v>0</v>
      </c>
      <c r="BP87" s="39">
        <f>BP$19*LCI!$AI$15</f>
        <v>0</v>
      </c>
      <c r="BQ87" s="39">
        <f>BQ$19*LCI!$AP$15</f>
        <v>0</v>
      </c>
      <c r="BR87" s="39">
        <f>BR$19*LCI!$G$15</f>
        <v>0.40244642908960043</v>
      </c>
      <c r="BS87" s="39">
        <f>BS$19*LCI!$N$15</f>
        <v>0</v>
      </c>
      <c r="BT87" s="39">
        <f>BT$19*LCI!$U$15</f>
        <v>0</v>
      </c>
      <c r="BU87" s="39">
        <f>BU$19*LCI!$AB$15</f>
        <v>0</v>
      </c>
      <c r="BV87" s="39">
        <f>BV$19*LCI!$AI$15</f>
        <v>0</v>
      </c>
      <c r="BW87" s="39">
        <f>BW$19*LCI!$AP$15</f>
        <v>0</v>
      </c>
      <c r="BX87" s="39">
        <f>BX$19*LCI!$G$15</f>
        <v>6.4547716117839105E-2</v>
      </c>
      <c r="BY87" s="39">
        <f>BY$19*LCI!$N$15</f>
        <v>0</v>
      </c>
      <c r="BZ87" s="39">
        <f>BZ$19*LCI!$U$15</f>
        <v>0</v>
      </c>
      <c r="CA87" s="39">
        <f>CA$19*LCI!$AB$15</f>
        <v>0</v>
      </c>
      <c r="CB87" s="39">
        <f>CB$19*LCI!$AI$15</f>
        <v>0</v>
      </c>
      <c r="CC87" s="39">
        <f>CC$19*LCI!$AP$15</f>
        <v>0</v>
      </c>
      <c r="CD87" s="39">
        <f>CD$19*LCI!$G$15</f>
        <v>0.12355421852781125</v>
      </c>
      <c r="CE87" s="39">
        <f>CE$19*LCI!$N$15</f>
        <v>0</v>
      </c>
      <c r="CF87" s="39">
        <f>CF$19*LCI!$U$15</f>
        <v>0</v>
      </c>
      <c r="CG87" s="39">
        <f>CG$19*LCI!$AB$15</f>
        <v>0</v>
      </c>
      <c r="CH87" s="39">
        <f>CH$19*LCI!$AI$15</f>
        <v>0</v>
      </c>
      <c r="CI87" s="39">
        <f>CI$19*LCI!$AP$15</f>
        <v>0</v>
      </c>
      <c r="CJ87" s="39">
        <f>CJ$19*LCI!$G$15</f>
        <v>0.22674397752956915</v>
      </c>
      <c r="CK87" s="39">
        <f>CK$19*LCI!$N$15</f>
        <v>0</v>
      </c>
      <c r="CL87" s="39">
        <f>CL$19*LCI!$U$15</f>
        <v>0</v>
      </c>
      <c r="CM87" s="39">
        <f>CM$19*LCI!$AB$15</f>
        <v>0</v>
      </c>
      <c r="CN87" s="39">
        <f>CN$19*LCI!$AI$15</f>
        <v>0</v>
      </c>
      <c r="CO87" s="39">
        <f>CO$19*LCI!$AP$15</f>
        <v>0</v>
      </c>
      <c r="CP87" s="39">
        <f>CP$19*LCI!$G$15</f>
        <v>0.43570852677386357</v>
      </c>
      <c r="CQ87" s="39">
        <f>CQ$19*LCI!$N$15</f>
        <v>0</v>
      </c>
      <c r="CR87" s="39">
        <f>CR$19*LCI!$U$15</f>
        <v>0</v>
      </c>
      <c r="CS87" s="39">
        <f>CS$19*LCI!$AB$15</f>
        <v>0</v>
      </c>
      <c r="CT87" s="39">
        <f>CT$19*LCI!$AI$15</f>
        <v>0</v>
      </c>
      <c r="CU87" s="39">
        <f>CU$19*LCI!$AP$15</f>
        <v>0</v>
      </c>
    </row>
    <row r="88" spans="1:99" ht="12.75" customHeight="1" x14ac:dyDescent="0.2">
      <c r="A88" s="29">
        <v>82</v>
      </c>
      <c r="C88" s="36" t="s">
        <v>69</v>
      </c>
      <c r="D88" s="39">
        <f>D$20*LCI!$G$16</f>
        <v>0</v>
      </c>
      <c r="E88" s="39">
        <f>E$20*LCI!$N$16</f>
        <v>0</v>
      </c>
      <c r="F88" s="39">
        <f>F$20*LCI!$U$16</f>
        <v>0</v>
      </c>
      <c r="G88" s="39">
        <f>G$20*LCI!$AB$16</f>
        <v>0</v>
      </c>
      <c r="H88" s="39">
        <f>H$20*LCI!$AI$16</f>
        <v>0</v>
      </c>
      <c r="I88" s="39">
        <f>I$20*LCI!$AP$16</f>
        <v>0</v>
      </c>
      <c r="J88" s="39">
        <f>J$20*LCI!$G$16</f>
        <v>0</v>
      </c>
      <c r="K88" s="39">
        <f>K$20*LCI!$N$16</f>
        <v>0</v>
      </c>
      <c r="L88" s="39">
        <f>L$20*LCI!$U$16</f>
        <v>0</v>
      </c>
      <c r="M88" s="39">
        <f>M$20*LCI!$AB$16</f>
        <v>0</v>
      </c>
      <c r="N88" s="39">
        <f>N$20*LCI!$AI$16</f>
        <v>0</v>
      </c>
      <c r="O88" s="39">
        <f>O$20*LCI!$AP$16</f>
        <v>0</v>
      </c>
      <c r="P88" s="39">
        <f>P$20*LCI!$G$16</f>
        <v>0</v>
      </c>
      <c r="Q88" s="39">
        <f>Q$20*LCI!$N$16</f>
        <v>0</v>
      </c>
      <c r="R88" s="39">
        <f>R$20*LCI!$U$16</f>
        <v>0</v>
      </c>
      <c r="S88" s="39">
        <f>S$20*LCI!$AB$16</f>
        <v>0</v>
      </c>
      <c r="T88" s="39">
        <f>T$20*LCI!$AI$16</f>
        <v>0</v>
      </c>
      <c r="U88" s="39">
        <f>U$20*LCI!$AP$16</f>
        <v>0</v>
      </c>
      <c r="V88" s="39">
        <f>V$20*LCI!$G$16</f>
        <v>0</v>
      </c>
      <c r="W88" s="39">
        <f>W$20*LCI!$N$16</f>
        <v>0</v>
      </c>
      <c r="X88" s="39">
        <f>X$20*LCI!$U$16</f>
        <v>0</v>
      </c>
      <c r="Y88" s="39">
        <f>Y$20*LCI!$AB$16</f>
        <v>0</v>
      </c>
      <c r="Z88" s="39">
        <f>Z$20*LCI!$AI$16</f>
        <v>0</v>
      </c>
      <c r="AA88" s="39">
        <f>AA$20*LCI!$AP$16</f>
        <v>0</v>
      </c>
      <c r="AB88" s="39">
        <f>AB$20*LCI!$G$16</f>
        <v>0</v>
      </c>
      <c r="AC88" s="39">
        <f>AC$20*LCI!$N$16</f>
        <v>0</v>
      </c>
      <c r="AD88" s="39">
        <f>AD$20*LCI!$U$16</f>
        <v>0</v>
      </c>
      <c r="AE88" s="39">
        <f>AE$20*LCI!$AB$16</f>
        <v>0</v>
      </c>
      <c r="AF88" s="39">
        <f>AF$20*LCI!$AI$16</f>
        <v>0</v>
      </c>
      <c r="AG88" s="39">
        <f>AG$20*LCI!$AP$16</f>
        <v>0</v>
      </c>
      <c r="AH88" s="39">
        <f>AH$20*LCI!$G$16</f>
        <v>0</v>
      </c>
      <c r="AI88" s="39">
        <f>AI$20*LCI!$N$16</f>
        <v>0</v>
      </c>
      <c r="AJ88" s="39">
        <f>AJ$20*LCI!$U$16</f>
        <v>0</v>
      </c>
      <c r="AK88" s="39">
        <f>AK$20*LCI!$AB$16</f>
        <v>0</v>
      </c>
      <c r="AL88" s="39">
        <f>AL$20*LCI!$AI$16</f>
        <v>0</v>
      </c>
      <c r="AM88" s="39">
        <f>AM$20*LCI!$AP$16</f>
        <v>0</v>
      </c>
      <c r="AN88" s="39">
        <f>AN$20*LCI!$G$16</f>
        <v>0</v>
      </c>
      <c r="AO88" s="39">
        <f>AO$20*LCI!$N$16</f>
        <v>0</v>
      </c>
      <c r="AP88" s="39">
        <f>AP$20*LCI!$U$16</f>
        <v>0</v>
      </c>
      <c r="AQ88" s="39">
        <f>AQ$20*LCI!$AB$16</f>
        <v>0</v>
      </c>
      <c r="AR88" s="39">
        <f>AR$20*LCI!$AI$16</f>
        <v>0</v>
      </c>
      <c r="AS88" s="39">
        <f>AS$20*LCI!$AP$16</f>
        <v>0</v>
      </c>
      <c r="AT88" s="39">
        <f>AT$20*LCI!$G$16</f>
        <v>0</v>
      </c>
      <c r="AU88" s="39">
        <f>AU$20*LCI!$N$16</f>
        <v>0</v>
      </c>
      <c r="AV88" s="39">
        <f>AV$20*LCI!$U$16</f>
        <v>0</v>
      </c>
      <c r="AW88" s="39">
        <f>AW$20*LCI!$AB$16</f>
        <v>0</v>
      </c>
      <c r="AX88" s="39">
        <f>AX$20*LCI!$AI$16</f>
        <v>0</v>
      </c>
      <c r="AY88" s="39">
        <f>AY$20*LCI!$AP$16</f>
        <v>0</v>
      </c>
      <c r="AZ88" s="39">
        <f>AZ$20*LCI!$G$16</f>
        <v>0</v>
      </c>
      <c r="BA88" s="39">
        <f>BA$20*LCI!$N$16</f>
        <v>0</v>
      </c>
      <c r="BB88" s="39">
        <f>BB$20*LCI!$U$16</f>
        <v>0</v>
      </c>
      <c r="BC88" s="39">
        <f>BC$20*LCI!$AB$16</f>
        <v>0</v>
      </c>
      <c r="BD88" s="39">
        <f>BD$20*LCI!$AI$16</f>
        <v>0</v>
      </c>
      <c r="BE88" s="39">
        <f>BE$20*LCI!$AP$16</f>
        <v>0</v>
      </c>
      <c r="BF88" s="39">
        <f>BF$20*LCI!$G$16</f>
        <v>0</v>
      </c>
      <c r="BG88" s="39">
        <f>BG$20*LCI!$N$16</f>
        <v>0</v>
      </c>
      <c r="BH88" s="39">
        <f>BH$20*LCI!$U$16</f>
        <v>0</v>
      </c>
      <c r="BI88" s="39">
        <f>BI$20*LCI!$AB$16</f>
        <v>0</v>
      </c>
      <c r="BJ88" s="39">
        <f>BJ$20*LCI!$AI$16</f>
        <v>0</v>
      </c>
      <c r="BK88" s="39">
        <f>BK$20*LCI!$AP$16</f>
        <v>0</v>
      </c>
      <c r="BL88" s="39">
        <f>BL$20*LCI!$G$16</f>
        <v>0</v>
      </c>
      <c r="BM88" s="39">
        <f>BM$20*LCI!$N$16</f>
        <v>0</v>
      </c>
      <c r="BN88" s="39">
        <f>BN$20*LCI!$U$16</f>
        <v>0</v>
      </c>
      <c r="BO88" s="39">
        <f>BO$20*LCI!$AB$16</f>
        <v>0</v>
      </c>
      <c r="BP88" s="39">
        <f>BP$20*LCI!$AI$16</f>
        <v>0</v>
      </c>
      <c r="BQ88" s="39">
        <f>BQ$20*LCI!$AP$16</f>
        <v>0</v>
      </c>
      <c r="BR88" s="39">
        <f>BR$20*LCI!$G$16</f>
        <v>0</v>
      </c>
      <c r="BS88" s="39">
        <f>BS$20*LCI!$N$16</f>
        <v>0</v>
      </c>
      <c r="BT88" s="39">
        <f>BT$20*LCI!$U$16</f>
        <v>0</v>
      </c>
      <c r="BU88" s="39">
        <f>BU$20*LCI!$AB$16</f>
        <v>0</v>
      </c>
      <c r="BV88" s="39">
        <f>BV$20*LCI!$AI$16</f>
        <v>0</v>
      </c>
      <c r="BW88" s="39">
        <f>BW$20*LCI!$AP$16</f>
        <v>0</v>
      </c>
      <c r="BX88" s="39">
        <f>BX$20*LCI!$G$16</f>
        <v>0</v>
      </c>
      <c r="BY88" s="39">
        <f>BY$20*LCI!$N$16</f>
        <v>0</v>
      </c>
      <c r="BZ88" s="39">
        <f>BZ$20*LCI!$U$16</f>
        <v>0</v>
      </c>
      <c r="CA88" s="39">
        <f>CA$20*LCI!$AB$16</f>
        <v>0</v>
      </c>
      <c r="CB88" s="39">
        <f>CB$20*LCI!$AI$16</f>
        <v>0</v>
      </c>
      <c r="CC88" s="39">
        <f>CC$20*LCI!$AP$16</f>
        <v>0</v>
      </c>
      <c r="CD88" s="39">
        <f>CD$20*LCI!$G$16</f>
        <v>0</v>
      </c>
      <c r="CE88" s="39">
        <f>CE$20*LCI!$N$16</f>
        <v>0</v>
      </c>
      <c r="CF88" s="39">
        <f>CF$20*LCI!$U$16</f>
        <v>0</v>
      </c>
      <c r="CG88" s="39">
        <f>CG$20*LCI!$AB$16</f>
        <v>0</v>
      </c>
      <c r="CH88" s="39">
        <f>CH$20*LCI!$AI$16</f>
        <v>0</v>
      </c>
      <c r="CI88" s="39">
        <f>CI$20*LCI!$AP$16</f>
        <v>0</v>
      </c>
      <c r="CJ88" s="39">
        <f>CJ$20*LCI!$G$16</f>
        <v>0</v>
      </c>
      <c r="CK88" s="39">
        <f>CK$20*LCI!$N$16</f>
        <v>0</v>
      </c>
      <c r="CL88" s="39">
        <f>CL$20*LCI!$U$16</f>
        <v>0</v>
      </c>
      <c r="CM88" s="39">
        <f>CM$20*LCI!$AB$16</f>
        <v>0</v>
      </c>
      <c r="CN88" s="39">
        <f>CN$20*LCI!$AI$16</f>
        <v>0</v>
      </c>
      <c r="CO88" s="39">
        <f>CO$20*LCI!$AP$16</f>
        <v>0</v>
      </c>
      <c r="CP88" s="39">
        <f>CP$20*LCI!$G$16</f>
        <v>0</v>
      </c>
      <c r="CQ88" s="39">
        <f>CQ$20*LCI!$N$16</f>
        <v>0</v>
      </c>
      <c r="CR88" s="39">
        <f>CR$20*LCI!$U$16</f>
        <v>0</v>
      </c>
      <c r="CS88" s="39">
        <f>CS$20*LCI!$AB$16</f>
        <v>0</v>
      </c>
      <c r="CT88" s="39">
        <f>CT$20*LCI!$AI$16</f>
        <v>0</v>
      </c>
      <c r="CU88" s="39">
        <f>CU$20*LCI!$AP$16</f>
        <v>0</v>
      </c>
    </row>
    <row r="89" spans="1:99" ht="12.75" customHeight="1" x14ac:dyDescent="0.2">
      <c r="A89" s="29">
        <v>83</v>
      </c>
      <c r="C89" s="36" t="s">
        <v>70</v>
      </c>
      <c r="D89" s="39">
        <f>D$21*LCI!$G$17</f>
        <v>0.28465009793141294</v>
      </c>
      <c r="E89" s="39">
        <f>E$21*LCI!$N$17</f>
        <v>3.103710858883177</v>
      </c>
      <c r="F89" s="39">
        <f>F$21*LCI!$U$17</f>
        <v>7.2094566399462305</v>
      </c>
      <c r="G89" s="39">
        <f>G$21*LCI!$AB$17</f>
        <v>1.7862011208692234</v>
      </c>
      <c r="H89" s="39">
        <f>H$21*LCI!$AI$17</f>
        <v>2.2273371392977075</v>
      </c>
      <c r="I89" s="39">
        <f>I$21*LCI!$AP$17</f>
        <v>0</v>
      </c>
      <c r="J89" s="39">
        <f>J$21*LCI!$G$17</f>
        <v>0.27238703309153678</v>
      </c>
      <c r="K89" s="39">
        <f>K$21*LCI!$N$17</f>
        <v>3.8144083851711801</v>
      </c>
      <c r="L89" s="39">
        <f>L$21*LCI!$U$17</f>
        <v>5.3671032946948003</v>
      </c>
      <c r="M89" s="39">
        <f>M$21*LCI!$AB$17</f>
        <v>2.5396748966232696</v>
      </c>
      <c r="N89" s="39">
        <f>N$21*LCI!$AI$17</f>
        <v>2.6253404104351254</v>
      </c>
      <c r="O89" s="39">
        <f>O$21*LCI!$AP$17</f>
        <v>0</v>
      </c>
      <c r="P89" s="39">
        <f>P$21*LCI!$G$17</f>
        <v>0.27522583155817515</v>
      </c>
      <c r="Q89" s="39">
        <f>Q$21*LCI!$N$17</f>
        <v>3.4720292921588687</v>
      </c>
      <c r="R89" s="39">
        <f>R$21*LCI!$U$17</f>
        <v>4.2612781022124357</v>
      </c>
      <c r="S89" s="39">
        <f>S$21*LCI!$AB$17</f>
        <v>2.6733583782990249</v>
      </c>
      <c r="T89" s="39">
        <f>T$21*LCI!$AI$17</f>
        <v>2.367092079300869</v>
      </c>
      <c r="U89" s="39">
        <f>U$21*LCI!$AP$17</f>
        <v>0</v>
      </c>
      <c r="V89" s="39">
        <f>V$21*LCI!$G$17</f>
        <v>0.24387532929250524</v>
      </c>
      <c r="W89" s="39">
        <f>W$21*LCI!$N$17</f>
        <v>3.7099612130044375</v>
      </c>
      <c r="X89" s="39">
        <f>X$21*LCI!$U$17</f>
        <v>2.8410982967736289</v>
      </c>
      <c r="Y89" s="39">
        <f>Y$21*LCI!$AB$17</f>
        <v>1.8460832581991891</v>
      </c>
      <c r="Z89" s="39">
        <f>Z$21*LCI!$AI$17</f>
        <v>2.2399025275491962</v>
      </c>
      <c r="AA89" s="39">
        <f>AA$21*LCI!$AP$17</f>
        <v>0</v>
      </c>
      <c r="AB89" s="39">
        <f>AB$21*LCI!$G$17</f>
        <v>0.27040832436612805</v>
      </c>
      <c r="AC89" s="39">
        <f>AC$21*LCI!$N$17</f>
        <v>3.9840403272432554</v>
      </c>
      <c r="AD89" s="39">
        <f>AD$21*LCI!$U$17</f>
        <v>7.3136309058697284</v>
      </c>
      <c r="AE89" s="39">
        <f>AE$21*LCI!$AB$17</f>
        <v>1.7461086195029731</v>
      </c>
      <c r="AF89" s="39">
        <f>AF$21*LCI!$AI$17</f>
        <v>2.0894872463040852</v>
      </c>
      <c r="AG89" s="39">
        <f>AG$21*LCI!$AP$17</f>
        <v>0</v>
      </c>
      <c r="AH89" s="39">
        <f>AH$21*LCI!$G$17</f>
        <v>0.23140180299768001</v>
      </c>
      <c r="AI89" s="39">
        <f>AI$21*LCI!$N$17</f>
        <v>4.3740002837812693</v>
      </c>
      <c r="AJ89" s="39">
        <f>AJ$21*LCI!$U$17</f>
        <v>4.3991270287860242</v>
      </c>
      <c r="AK89" s="39">
        <f>AK$21*LCI!$AB$17</f>
        <v>2.052827922145859</v>
      </c>
      <c r="AL89" s="39">
        <f>AL$21*LCI!$AI$17</f>
        <v>2.3256565713046298</v>
      </c>
      <c r="AM89" s="39">
        <f>AM$21*LCI!$AP$17</f>
        <v>0</v>
      </c>
      <c r="AN89" s="39">
        <f>AN$21*LCI!$G$17</f>
        <v>0.1952785242819845</v>
      </c>
      <c r="AO89" s="39">
        <f>AO$21*LCI!$N$17</f>
        <v>3.64405912490251</v>
      </c>
      <c r="AP89" s="39">
        <f>AP$21*LCI!$U$17</f>
        <v>2.6839864202362285</v>
      </c>
      <c r="AQ89" s="39">
        <f>AQ$21*LCI!$AB$17</f>
        <v>1.7751990162340532</v>
      </c>
      <c r="AR89" s="39">
        <f>AR$21*LCI!$AI$17</f>
        <v>1.9118143864602155</v>
      </c>
      <c r="AS89" s="39">
        <f>AS$21*LCI!$AP$17</f>
        <v>0</v>
      </c>
      <c r="AT89" s="39">
        <f>AT$21*LCI!$G$17</f>
        <v>0.14607817818389715</v>
      </c>
      <c r="AU89" s="39">
        <f>AU$21*LCI!$N$17</f>
        <v>3.1043296792446728</v>
      </c>
      <c r="AV89" s="39">
        <f>AV$21*LCI!$U$17</f>
        <v>1.154013573211824</v>
      </c>
      <c r="AW89" s="39">
        <f>AW$21*LCI!$AB$17</f>
        <v>0.8178512017724815</v>
      </c>
      <c r="AX89" s="39">
        <f>AX$21*LCI!$AI$17</f>
        <v>1.4563747366883424</v>
      </c>
      <c r="AY89" s="39">
        <f>AY$21*LCI!$AP$17</f>
        <v>0</v>
      </c>
      <c r="AZ89" s="39">
        <f>AZ$21*LCI!$G$17</f>
        <v>0.27247654734909482</v>
      </c>
      <c r="BA89" s="39">
        <f>BA$21*LCI!$N$17</f>
        <v>3.9840403272432554</v>
      </c>
      <c r="BB89" s="39">
        <f>BB$21*LCI!$U$17</f>
        <v>7.3136309058697284</v>
      </c>
      <c r="BC89" s="39">
        <f>BC$21*LCI!$AB$17</f>
        <v>1.7461086195029731</v>
      </c>
      <c r="BD89" s="39">
        <f>BD$21*LCI!$AI$17</f>
        <v>2.0894872463040852</v>
      </c>
      <c r="BE89" s="39">
        <f>BE$21*LCI!$AP$17</f>
        <v>0</v>
      </c>
      <c r="BF89" s="39">
        <f>BF$21*LCI!$G$17</f>
        <v>0.23715180684617437</v>
      </c>
      <c r="BG89" s="39">
        <f>BG$21*LCI!$N$17</f>
        <v>4.3740002837812693</v>
      </c>
      <c r="BH89" s="39">
        <f>BH$21*LCI!$U$17</f>
        <v>4.3991270287860242</v>
      </c>
      <c r="BI89" s="39">
        <f>BI$21*LCI!$AB$17</f>
        <v>2.052827922145859</v>
      </c>
      <c r="BJ89" s="39">
        <f>BJ$21*LCI!$AI$17</f>
        <v>2.3256565713046298</v>
      </c>
      <c r="BK89" s="39">
        <f>BK$21*LCI!$AP$17</f>
        <v>0</v>
      </c>
      <c r="BL89" s="39">
        <f>BL$21*LCI!$G$17</f>
        <v>0.20448740373319443</v>
      </c>
      <c r="BM89" s="39">
        <f>BM$21*LCI!$N$17</f>
        <v>3.64405912490251</v>
      </c>
      <c r="BN89" s="39">
        <f>BN$21*LCI!$U$17</f>
        <v>2.6839864202362285</v>
      </c>
      <c r="BO89" s="39">
        <f>BO$21*LCI!$AB$17</f>
        <v>1.7751990162340532</v>
      </c>
      <c r="BP89" s="39">
        <f>BP$21*LCI!$AI$17</f>
        <v>1.9118143864602155</v>
      </c>
      <c r="BQ89" s="39">
        <f>BQ$21*LCI!$AP$17</f>
        <v>0</v>
      </c>
      <c r="BR89" s="39">
        <f>BR$21*LCI!$G$17</f>
        <v>0.13895934909619564</v>
      </c>
      <c r="BS89" s="39">
        <f>BS$21*LCI!$N$17</f>
        <v>3.1043296792446728</v>
      </c>
      <c r="BT89" s="39">
        <f>BT$21*LCI!$U$17</f>
        <v>1.154013573211824</v>
      </c>
      <c r="BU89" s="39">
        <f>BU$21*LCI!$AB$17</f>
        <v>0.8178512017724815</v>
      </c>
      <c r="BV89" s="39">
        <f>BV$21*LCI!$AI$17</f>
        <v>1.4563747366883424</v>
      </c>
      <c r="BW89" s="39">
        <f>BW$21*LCI!$AP$17</f>
        <v>0</v>
      </c>
      <c r="BX89" s="39">
        <f>BX$21*LCI!$G$17</f>
        <v>0.26923376994581671</v>
      </c>
      <c r="BY89" s="39">
        <f>BY$21*LCI!$N$17</f>
        <v>3.9840403272432554</v>
      </c>
      <c r="BZ89" s="39">
        <f>BZ$21*LCI!$U$17</f>
        <v>7.3136309058697284</v>
      </c>
      <c r="CA89" s="39">
        <f>CA$21*LCI!$AB$17</f>
        <v>1.7461086195029731</v>
      </c>
      <c r="CB89" s="39">
        <f>CB$21*LCI!$AI$17</f>
        <v>2.0894872463040852</v>
      </c>
      <c r="CC89" s="39">
        <f>CC$21*LCI!$AP$17</f>
        <v>0</v>
      </c>
      <c r="CD89" s="39">
        <f>CD$21*LCI!$G$17</f>
        <v>0.23118951934927481</v>
      </c>
      <c r="CE89" s="39">
        <f>CE$21*LCI!$N$17</f>
        <v>4.3740002837812693</v>
      </c>
      <c r="CF89" s="39">
        <f>CF$21*LCI!$U$17</f>
        <v>4.3991270287860242</v>
      </c>
      <c r="CG89" s="39">
        <f>CG$21*LCI!$AB$17</f>
        <v>2.052827922145859</v>
      </c>
      <c r="CH89" s="39">
        <f>CH$21*LCI!$AI$17</f>
        <v>2.3256565713046298</v>
      </c>
      <c r="CI89" s="39">
        <f>CI$21*LCI!$AP$17</f>
        <v>0</v>
      </c>
      <c r="CJ89" s="39">
        <f>CJ$21*LCI!$G$17</f>
        <v>0.196629721103353</v>
      </c>
      <c r="CK89" s="39">
        <f>CK$21*LCI!$N$17</f>
        <v>3.64405912490251</v>
      </c>
      <c r="CL89" s="39">
        <f>CL$21*LCI!$U$17</f>
        <v>2.6839864202362285</v>
      </c>
      <c r="CM89" s="39">
        <f>CM$21*LCI!$AB$17</f>
        <v>1.7751990162340532</v>
      </c>
      <c r="CN89" s="39">
        <f>CN$21*LCI!$AI$17</f>
        <v>1.9118143864602155</v>
      </c>
      <c r="CO89" s="39">
        <f>CO$21*LCI!$AP$17</f>
        <v>0</v>
      </c>
      <c r="CP89" s="39">
        <f>CP$21*LCI!$G$17</f>
        <v>0.1579711663356495</v>
      </c>
      <c r="CQ89" s="39">
        <f>CQ$21*LCI!$N$17</f>
        <v>3.1043296792446728</v>
      </c>
      <c r="CR89" s="39">
        <f>CR$21*LCI!$U$17</f>
        <v>1.154013573211824</v>
      </c>
      <c r="CS89" s="39">
        <f>CS$21*LCI!$AB$17</f>
        <v>0.8178512017724815</v>
      </c>
      <c r="CT89" s="39">
        <f>CT$21*LCI!$AI$17</f>
        <v>1.4563747366883424</v>
      </c>
      <c r="CU89" s="39">
        <f>CU$21*LCI!$AP$17</f>
        <v>0</v>
      </c>
    </row>
    <row r="90" spans="1:99" ht="12.75" customHeight="1" x14ac:dyDescent="0.2">
      <c r="A90" s="29">
        <v>84</v>
      </c>
      <c r="C90" s="36" t="s">
        <v>71</v>
      </c>
      <c r="D90" s="39">
        <f>D$22*LCI!$G$18</f>
        <v>9.685468825902982E-2</v>
      </c>
      <c r="E90" s="39">
        <f>E$22*LCI!$N$18</f>
        <v>0</v>
      </c>
      <c r="F90" s="39">
        <f>F$22*LCI!$U$18</f>
        <v>0</v>
      </c>
      <c r="G90" s="39">
        <f>G$22*LCI!$AB$18</f>
        <v>0</v>
      </c>
      <c r="H90" s="39">
        <f>H$22*LCI!$AI$18</f>
        <v>0</v>
      </c>
      <c r="I90" s="39">
        <f>I$22*LCI!$AP$18</f>
        <v>0.25291404997446748</v>
      </c>
      <c r="J90" s="39">
        <f>J$22*LCI!$G$18</f>
        <v>0.12098645958547444</v>
      </c>
      <c r="K90" s="39">
        <f>K$22*LCI!$N$18</f>
        <v>0</v>
      </c>
      <c r="L90" s="39">
        <f>L$22*LCI!$U$18</f>
        <v>0</v>
      </c>
      <c r="M90" s="39">
        <f>M$22*LCI!$AB$18</f>
        <v>0</v>
      </c>
      <c r="N90" s="39">
        <f>N$22*LCI!$AI$18</f>
        <v>0</v>
      </c>
      <c r="O90" s="39">
        <f>O$22*LCI!$AP$18</f>
        <v>0.15699612264686119</v>
      </c>
      <c r="P90" s="39">
        <f>P$22*LCI!$G$18</f>
        <v>0.1444038784608386</v>
      </c>
      <c r="Q90" s="39">
        <f>Q$22*LCI!$N$18</f>
        <v>0</v>
      </c>
      <c r="R90" s="39">
        <f>R$22*LCI!$U$18</f>
        <v>0</v>
      </c>
      <c r="S90" s="39">
        <f>S$22*LCI!$AB$18</f>
        <v>0</v>
      </c>
      <c r="T90" s="39">
        <f>T$22*LCI!$AI$18</f>
        <v>0</v>
      </c>
      <c r="U90" s="39">
        <f>U$22*LCI!$AP$18</f>
        <v>9.058067351298621E-2</v>
      </c>
      <c r="V90" s="39">
        <f>V$22*LCI!$G$18</f>
        <v>0.20122287028781166</v>
      </c>
      <c r="W90" s="39">
        <f>W$22*LCI!$N$18</f>
        <v>0</v>
      </c>
      <c r="X90" s="39">
        <f>X$22*LCI!$U$18</f>
        <v>0</v>
      </c>
      <c r="Y90" s="39">
        <f>Y$22*LCI!$AB$18</f>
        <v>0</v>
      </c>
      <c r="Z90" s="39">
        <f>Z$22*LCI!$AI$18</f>
        <v>0</v>
      </c>
      <c r="AA90" s="39">
        <f>AA$22*LCI!$AP$18</f>
        <v>4.6182333319629227E-3</v>
      </c>
      <c r="AB90" s="39">
        <f>AB$22*LCI!$G$18</f>
        <v>0.11320648648938256</v>
      </c>
      <c r="AC90" s="39">
        <f>AC$22*LCI!$N$18</f>
        <v>0</v>
      </c>
      <c r="AD90" s="39">
        <f>AD$22*LCI!$U$18</f>
        <v>0</v>
      </c>
      <c r="AE90" s="39">
        <f>AE$22*LCI!$AB$18</f>
        <v>0</v>
      </c>
      <c r="AF90" s="39">
        <f>AF$22*LCI!$AI$18</f>
        <v>0</v>
      </c>
      <c r="AG90" s="39">
        <f>AG$22*LCI!$AP$18</f>
        <v>0.25291404997446748</v>
      </c>
      <c r="AH90" s="39">
        <f>AH$22*LCI!$G$18</f>
        <v>0.14566621266190469</v>
      </c>
      <c r="AI90" s="39">
        <f>AI$22*LCI!$N$18</f>
        <v>0</v>
      </c>
      <c r="AJ90" s="39">
        <f>AJ$22*LCI!$U$18</f>
        <v>0</v>
      </c>
      <c r="AK90" s="39">
        <f>AK$22*LCI!$AB$18</f>
        <v>0</v>
      </c>
      <c r="AL90" s="39">
        <f>AL$22*LCI!$AI$18</f>
        <v>0</v>
      </c>
      <c r="AM90" s="39">
        <f>AM$22*LCI!$AP$18</f>
        <v>0.11815687028241119</v>
      </c>
      <c r="AN90" s="39">
        <f>AN$22*LCI!$G$18</f>
        <v>0.22462805038630432</v>
      </c>
      <c r="AO90" s="39">
        <f>AO$22*LCI!$N$18</f>
        <v>0</v>
      </c>
      <c r="AP90" s="39">
        <f>AP$22*LCI!$U$18</f>
        <v>0</v>
      </c>
      <c r="AQ90" s="39">
        <f>AQ$22*LCI!$AB$18</f>
        <v>0</v>
      </c>
      <c r="AR90" s="39">
        <f>AR$22*LCI!$AI$18</f>
        <v>0</v>
      </c>
      <c r="AS90" s="39">
        <f>AS$22*LCI!$AP$18</f>
        <v>2.8886774448013647E-2</v>
      </c>
      <c r="AT90" s="39">
        <f>AT$22*LCI!$G$18</f>
        <v>0.34679680444007599</v>
      </c>
      <c r="AU90" s="39">
        <f>AU$22*LCI!$N$18</f>
        <v>0</v>
      </c>
      <c r="AV90" s="39">
        <f>AV$22*LCI!$U$18</f>
        <v>0</v>
      </c>
      <c r="AW90" s="39">
        <f>AW$22*LCI!$AB$18</f>
        <v>0</v>
      </c>
      <c r="AX90" s="39">
        <f>AX$22*LCI!$AI$18</f>
        <v>0</v>
      </c>
      <c r="AY90" s="39">
        <f>AY$22*LCI!$AP$18</f>
        <v>1.3826385398531666E-2</v>
      </c>
      <c r="AZ90" s="39">
        <f>AZ$22*LCI!$G$18</f>
        <v>0.11240910434725881</v>
      </c>
      <c r="BA90" s="39">
        <f>BA$22*LCI!$N$18</f>
        <v>0</v>
      </c>
      <c r="BB90" s="39">
        <f>BB$22*LCI!$U$18</f>
        <v>0</v>
      </c>
      <c r="BC90" s="39">
        <f>BC$22*LCI!$AB$18</f>
        <v>0</v>
      </c>
      <c r="BD90" s="39">
        <f>BD$22*LCI!$AI$18</f>
        <v>0</v>
      </c>
      <c r="BE90" s="39">
        <f>BE$22*LCI!$AP$18</f>
        <v>0.25291404997446748</v>
      </c>
      <c r="BF90" s="39">
        <f>BF$22*LCI!$G$18</f>
        <v>0.13172915205026051</v>
      </c>
      <c r="BG90" s="39">
        <f>BG$22*LCI!$N$18</f>
        <v>0</v>
      </c>
      <c r="BH90" s="39">
        <f>BH$22*LCI!$U$18</f>
        <v>0</v>
      </c>
      <c r="BI90" s="39">
        <f>BI$22*LCI!$AB$18</f>
        <v>0</v>
      </c>
      <c r="BJ90" s="39">
        <f>BJ$22*LCI!$AI$18</f>
        <v>0</v>
      </c>
      <c r="BK90" s="39">
        <f>BK$22*LCI!$AP$18</f>
        <v>0.11586094467367303</v>
      </c>
      <c r="BL90" s="39">
        <f>BL$22*LCI!$G$18</f>
        <v>0.20006597074172411</v>
      </c>
      <c r="BM90" s="39">
        <f>BM$22*LCI!$N$18</f>
        <v>0</v>
      </c>
      <c r="BN90" s="39">
        <f>BN$22*LCI!$U$18</f>
        <v>0</v>
      </c>
      <c r="BO90" s="39">
        <f>BO$22*LCI!$AB$18</f>
        <v>0</v>
      </c>
      <c r="BP90" s="39">
        <f>BP$22*LCI!$AI$18</f>
        <v>0</v>
      </c>
      <c r="BQ90" s="39">
        <f>BQ$22*LCI!$AP$18</f>
        <v>2.3507186047887301E-2</v>
      </c>
      <c r="BR90" s="39">
        <f>BR$22*LCI!$G$18</f>
        <v>0.25935147847043344</v>
      </c>
      <c r="BS90" s="39">
        <f>BS$22*LCI!$N$18</f>
        <v>0</v>
      </c>
      <c r="BT90" s="39">
        <f>BT$22*LCI!$U$18</f>
        <v>0</v>
      </c>
      <c r="BU90" s="39">
        <f>BU$22*LCI!$AB$18</f>
        <v>0</v>
      </c>
      <c r="BV90" s="39">
        <f>BV$22*LCI!$AI$18</f>
        <v>0</v>
      </c>
      <c r="BW90" s="39">
        <f>BW$22*LCI!$AP$18</f>
        <v>1.3859439267598157E-2</v>
      </c>
      <c r="BX90" s="39">
        <f>BX$22*LCI!$G$18</f>
        <v>0.12017718822749437</v>
      </c>
      <c r="BY90" s="39">
        <f>BY$22*LCI!$N$18</f>
        <v>0</v>
      </c>
      <c r="BZ90" s="39">
        <f>BZ$22*LCI!$U$18</f>
        <v>0</v>
      </c>
      <c r="CA90" s="39">
        <f>CA$22*LCI!$AB$18</f>
        <v>0</v>
      </c>
      <c r="CB90" s="39">
        <f>CB$22*LCI!$AI$18</f>
        <v>0</v>
      </c>
      <c r="CC90" s="39">
        <f>CC$22*LCI!$AP$18</f>
        <v>0.25291404997446748</v>
      </c>
      <c r="CD90" s="39">
        <f>CD$22*LCI!$G$18</f>
        <v>0.14476302865737103</v>
      </c>
      <c r="CE90" s="39">
        <f>CE$22*LCI!$N$18</f>
        <v>0</v>
      </c>
      <c r="CF90" s="39">
        <f>CF$22*LCI!$U$18</f>
        <v>0</v>
      </c>
      <c r="CG90" s="39">
        <f>CG$22*LCI!$AB$18</f>
        <v>0</v>
      </c>
      <c r="CH90" s="39">
        <f>CH$22*LCI!$AI$18</f>
        <v>0</v>
      </c>
      <c r="CI90" s="39">
        <f>CI$22*LCI!$AP$18</f>
        <v>0.11586094467367303</v>
      </c>
      <c r="CJ90" s="39">
        <f>CJ$22*LCI!$G$18</f>
        <v>0.21785965387282924</v>
      </c>
      <c r="CK90" s="39">
        <f>CK$22*LCI!$N$18</f>
        <v>0</v>
      </c>
      <c r="CL90" s="39">
        <f>CL$22*LCI!$U$18</f>
        <v>0</v>
      </c>
      <c r="CM90" s="39">
        <f>CM$22*LCI!$AB$18</f>
        <v>0</v>
      </c>
      <c r="CN90" s="39">
        <f>CN$22*LCI!$AI$18</f>
        <v>0</v>
      </c>
      <c r="CO90" s="39">
        <f>CO$22*LCI!$AP$18</f>
        <v>2.3507186047887301E-2</v>
      </c>
      <c r="CP90" s="39">
        <f>CP$22*LCI!$G$18</f>
        <v>0.3649508520166731</v>
      </c>
      <c r="CQ90" s="39">
        <f>CQ$22*LCI!$N$18</f>
        <v>0</v>
      </c>
      <c r="CR90" s="39">
        <f>CR$22*LCI!$U$18</f>
        <v>0</v>
      </c>
      <c r="CS90" s="39">
        <f>CS$22*LCI!$AB$18</f>
        <v>0</v>
      </c>
      <c r="CT90" s="39">
        <f>CT$22*LCI!$AI$18</f>
        <v>0</v>
      </c>
      <c r="CU90" s="39">
        <f>CU$22*LCI!$AP$18</f>
        <v>1.3859439267598157E-2</v>
      </c>
    </row>
    <row r="91" spans="1:99" ht="12.75" customHeight="1" x14ac:dyDescent="0.2">
      <c r="A91" s="29">
        <v>85</v>
      </c>
      <c r="C91" s="36" t="s">
        <v>72</v>
      </c>
      <c r="D91" s="39">
        <f>D$23*LCI!$G$19</f>
        <v>1.4607753460589892E-2</v>
      </c>
      <c r="E91" s="39">
        <f>E$23*LCI!$N$19</f>
        <v>0</v>
      </c>
      <c r="F91" s="39">
        <f>F$23*LCI!$U$19</f>
        <v>0</v>
      </c>
      <c r="G91" s="39">
        <f>G$23*LCI!$AB$19</f>
        <v>0</v>
      </c>
      <c r="H91" s="39">
        <f>H$23*LCI!$AI$19</f>
        <v>0</v>
      </c>
      <c r="I91" s="39">
        <f>I$23*LCI!$AP$19</f>
        <v>0</v>
      </c>
      <c r="J91" s="39">
        <f>J$23*LCI!$G$19</f>
        <v>1.4044735594486494E-2</v>
      </c>
      <c r="K91" s="39">
        <f>K$23*LCI!$N$19</f>
        <v>0</v>
      </c>
      <c r="L91" s="39">
        <f>L$23*LCI!$U$19</f>
        <v>0</v>
      </c>
      <c r="M91" s="39">
        <f>M$23*LCI!$AB$19</f>
        <v>0</v>
      </c>
      <c r="N91" s="39">
        <f>N$23*LCI!$AI$19</f>
        <v>0</v>
      </c>
      <c r="O91" s="39">
        <f>O$23*LCI!$AP$19</f>
        <v>0</v>
      </c>
      <c r="P91" s="39">
        <f>P$23*LCI!$G$19</f>
        <v>1.4980233533597476E-2</v>
      </c>
      <c r="Q91" s="39">
        <f>Q$23*LCI!$N$19</f>
        <v>0</v>
      </c>
      <c r="R91" s="39">
        <f>R$23*LCI!$U$19</f>
        <v>0</v>
      </c>
      <c r="S91" s="39">
        <f>S$23*LCI!$AB$19</f>
        <v>0</v>
      </c>
      <c r="T91" s="39">
        <f>T$23*LCI!$AI$19</f>
        <v>0</v>
      </c>
      <c r="U91" s="39">
        <f>U$23*LCI!$AP$19</f>
        <v>0</v>
      </c>
      <c r="V91" s="39">
        <f>V$23*LCI!$G$19</f>
        <v>1.5563216060020792E-2</v>
      </c>
      <c r="W91" s="39">
        <f>W$23*LCI!$N$19</f>
        <v>0</v>
      </c>
      <c r="X91" s="39">
        <f>X$23*LCI!$U$19</f>
        <v>0</v>
      </c>
      <c r="Y91" s="39">
        <f>Y$23*LCI!$AB$19</f>
        <v>0</v>
      </c>
      <c r="Z91" s="39">
        <f>Z$23*LCI!$AI$19</f>
        <v>0</v>
      </c>
      <c r="AA91" s="39">
        <f>AA$23*LCI!$AP$19</f>
        <v>0</v>
      </c>
      <c r="AB91" s="39">
        <f>AB$23*LCI!$G$19</f>
        <v>1.4420564416118624E-2</v>
      </c>
      <c r="AC91" s="39">
        <f>AC$23*LCI!$N$19</f>
        <v>0</v>
      </c>
      <c r="AD91" s="39">
        <f>AD$23*LCI!$U$19</f>
        <v>0</v>
      </c>
      <c r="AE91" s="39">
        <f>AE$23*LCI!$AB$19</f>
        <v>0</v>
      </c>
      <c r="AF91" s="39">
        <f>AF$23*LCI!$AI$19</f>
        <v>0</v>
      </c>
      <c r="AG91" s="39">
        <f>AG$23*LCI!$AP$19</f>
        <v>0</v>
      </c>
      <c r="AH91" s="39">
        <f>AH$23*LCI!$G$19</f>
        <v>1.2968015053535746E-2</v>
      </c>
      <c r="AI91" s="39">
        <f>AI$23*LCI!$N$19</f>
        <v>0</v>
      </c>
      <c r="AJ91" s="39">
        <f>AJ$23*LCI!$U$19</f>
        <v>0</v>
      </c>
      <c r="AK91" s="39">
        <f>AK$23*LCI!$AB$19</f>
        <v>0</v>
      </c>
      <c r="AL91" s="39">
        <f>AL$23*LCI!$AI$19</f>
        <v>0</v>
      </c>
      <c r="AM91" s="39">
        <f>AM$23*LCI!$AP$19</f>
        <v>0</v>
      </c>
      <c r="AN91" s="39">
        <f>AN$23*LCI!$G$19</f>
        <v>1.144610875756313E-2</v>
      </c>
      <c r="AO91" s="39">
        <f>AO$23*LCI!$N$19</f>
        <v>0</v>
      </c>
      <c r="AP91" s="39">
        <f>AP$23*LCI!$U$19</f>
        <v>0</v>
      </c>
      <c r="AQ91" s="39">
        <f>AQ$23*LCI!$AB$19</f>
        <v>0</v>
      </c>
      <c r="AR91" s="39">
        <f>AR$23*LCI!$AI$19</f>
        <v>0</v>
      </c>
      <c r="AS91" s="39">
        <f>AS$23*LCI!$AP$19</f>
        <v>0</v>
      </c>
      <c r="AT91" s="39">
        <f>AT$23*LCI!$G$19</f>
        <v>1.0426571480048124E-2</v>
      </c>
      <c r="AU91" s="39">
        <f>AU$23*LCI!$N$19</f>
        <v>0</v>
      </c>
      <c r="AV91" s="39">
        <f>AV$23*LCI!$U$19</f>
        <v>0</v>
      </c>
      <c r="AW91" s="39">
        <f>AW$23*LCI!$AB$19</f>
        <v>0</v>
      </c>
      <c r="AX91" s="39">
        <f>AX$23*LCI!$AI$19</f>
        <v>0</v>
      </c>
      <c r="AY91" s="39">
        <f>AY$23*LCI!$AP$19</f>
        <v>0</v>
      </c>
      <c r="AZ91" s="39">
        <f>AZ$23*LCI!$G$19</f>
        <v>1.4437249221239573E-2</v>
      </c>
      <c r="BA91" s="39">
        <f>BA$23*LCI!$N$19</f>
        <v>0</v>
      </c>
      <c r="BB91" s="39">
        <f>BB$23*LCI!$U$19</f>
        <v>0</v>
      </c>
      <c r="BC91" s="39">
        <f>BC$23*LCI!$AB$19</f>
        <v>0</v>
      </c>
      <c r="BD91" s="39">
        <f>BD$23*LCI!$AI$19</f>
        <v>0</v>
      </c>
      <c r="BE91" s="39">
        <f>BE$23*LCI!$AP$19</f>
        <v>0</v>
      </c>
      <c r="BF91" s="39">
        <f>BF$23*LCI!$G$19</f>
        <v>1.2994920748039965E-2</v>
      </c>
      <c r="BG91" s="39">
        <f>BG$23*LCI!$N$19</f>
        <v>0</v>
      </c>
      <c r="BH91" s="39">
        <f>BH$23*LCI!$U$19</f>
        <v>0</v>
      </c>
      <c r="BI91" s="39">
        <f>BI$23*LCI!$AB$19</f>
        <v>0</v>
      </c>
      <c r="BJ91" s="39">
        <f>BJ$23*LCI!$AI$19</f>
        <v>0</v>
      </c>
      <c r="BK91" s="39">
        <f>BK$23*LCI!$AP$19</f>
        <v>0</v>
      </c>
      <c r="BL91" s="39">
        <f>BL$23*LCI!$G$19</f>
        <v>1.1702036116791522E-2</v>
      </c>
      <c r="BM91" s="39">
        <f>BM$23*LCI!$N$19</f>
        <v>0</v>
      </c>
      <c r="BN91" s="39">
        <f>BN$23*LCI!$U$19</f>
        <v>0</v>
      </c>
      <c r="BO91" s="39">
        <f>BO$23*LCI!$AB$19</f>
        <v>0</v>
      </c>
      <c r="BP91" s="39">
        <f>BP$23*LCI!$AI$19</f>
        <v>0</v>
      </c>
      <c r="BQ91" s="39">
        <f>BQ$23*LCI!$AP$19</f>
        <v>0</v>
      </c>
      <c r="BR91" s="39">
        <f>BR$23*LCI!$G$19</f>
        <v>9.8557832898624673E-3</v>
      </c>
      <c r="BS91" s="39">
        <f>BS$23*LCI!$N$19</f>
        <v>0</v>
      </c>
      <c r="BT91" s="39">
        <f>BT$23*LCI!$U$19</f>
        <v>0</v>
      </c>
      <c r="BU91" s="39">
        <f>BU$23*LCI!$AB$19</f>
        <v>0</v>
      </c>
      <c r="BV91" s="39">
        <f>BV$23*LCI!$AI$19</f>
        <v>0</v>
      </c>
      <c r="BW91" s="39">
        <f>BW$23*LCI!$AP$19</f>
        <v>0</v>
      </c>
      <c r="BX91" s="39">
        <f>BX$23*LCI!$G$19</f>
        <v>1.4440317333563718E-2</v>
      </c>
      <c r="BY91" s="39">
        <f>BY$23*LCI!$N$19</f>
        <v>0</v>
      </c>
      <c r="BZ91" s="39">
        <f>BZ$23*LCI!$U$19</f>
        <v>0</v>
      </c>
      <c r="CA91" s="39">
        <f>CA$23*LCI!$AB$19</f>
        <v>0</v>
      </c>
      <c r="CB91" s="39">
        <f>CB$23*LCI!$AI$19</f>
        <v>0</v>
      </c>
      <c r="CC91" s="39">
        <f>CC$23*LCI!$AP$19</f>
        <v>0</v>
      </c>
      <c r="CD91" s="39">
        <f>CD$23*LCI!$G$19</f>
        <v>1.2946283249536858E-2</v>
      </c>
      <c r="CE91" s="39">
        <f>CE$23*LCI!$N$19</f>
        <v>0</v>
      </c>
      <c r="CF91" s="39">
        <f>CF$23*LCI!$U$19</f>
        <v>0</v>
      </c>
      <c r="CG91" s="39">
        <f>CG$23*LCI!$AB$19</f>
        <v>0</v>
      </c>
      <c r="CH91" s="39">
        <f>CH$23*LCI!$AI$19</f>
        <v>0</v>
      </c>
      <c r="CI91" s="39">
        <f>CI$23*LCI!$AP$19</f>
        <v>0</v>
      </c>
      <c r="CJ91" s="39">
        <f>CJ$23*LCI!$G$19</f>
        <v>1.140840713606763E-2</v>
      </c>
      <c r="CK91" s="39">
        <f>CK$23*LCI!$N$19</f>
        <v>0</v>
      </c>
      <c r="CL91" s="39">
        <f>CL$23*LCI!$U$19</f>
        <v>0</v>
      </c>
      <c r="CM91" s="39">
        <f>CM$23*LCI!$AB$19</f>
        <v>0</v>
      </c>
      <c r="CN91" s="39">
        <f>CN$23*LCI!$AI$19</f>
        <v>0</v>
      </c>
      <c r="CO91" s="39">
        <f>CO$23*LCI!$AP$19</f>
        <v>0</v>
      </c>
      <c r="CP91" s="39">
        <f>CP$23*LCI!$G$19</f>
        <v>1.1033093167813438E-2</v>
      </c>
      <c r="CQ91" s="39">
        <f>CQ$23*LCI!$N$19</f>
        <v>0</v>
      </c>
      <c r="CR91" s="39">
        <f>CR$23*LCI!$U$19</f>
        <v>0</v>
      </c>
      <c r="CS91" s="39">
        <f>CS$23*LCI!$AB$19</f>
        <v>0</v>
      </c>
      <c r="CT91" s="39">
        <f>CT$23*LCI!$AI$19</f>
        <v>0</v>
      </c>
      <c r="CU91" s="39">
        <f>CU$23*LCI!$AP$19</f>
        <v>0</v>
      </c>
    </row>
    <row r="92" spans="1:99" ht="12.75" customHeight="1" x14ac:dyDescent="0.2">
      <c r="A92" s="29">
        <v>86</v>
      </c>
      <c r="C92" s="36" t="s">
        <v>73</v>
      </c>
      <c r="D92" s="39">
        <f>D$24*LCI!$G$20</f>
        <v>0</v>
      </c>
      <c r="E92" s="39">
        <f>E$24*LCI!$N$20</f>
        <v>0</v>
      </c>
      <c r="F92" s="39">
        <f>F$24*LCI!$U$20</f>
        <v>0</v>
      </c>
      <c r="G92" s="39">
        <f>G$24*LCI!$AB$20</f>
        <v>0</v>
      </c>
      <c r="H92" s="39">
        <f>H$24*LCI!$AI$20</f>
        <v>0</v>
      </c>
      <c r="I92" s="39">
        <f>I$24*LCI!$AP$20</f>
        <v>0</v>
      </c>
      <c r="J92" s="39">
        <f>J$24*LCI!$G$20</f>
        <v>0</v>
      </c>
      <c r="K92" s="39">
        <f>K$24*LCI!$N$20</f>
        <v>0</v>
      </c>
      <c r="L92" s="39">
        <f>L$24*LCI!$U$20</f>
        <v>0</v>
      </c>
      <c r="M92" s="39">
        <f>M$24*LCI!$AB$20</f>
        <v>0</v>
      </c>
      <c r="N92" s="39">
        <f>N$24*LCI!$AI$20</f>
        <v>0</v>
      </c>
      <c r="O92" s="39">
        <f>O$24*LCI!$AP$20</f>
        <v>0</v>
      </c>
      <c r="P92" s="39">
        <f>P$24*LCI!$G$20</f>
        <v>0</v>
      </c>
      <c r="Q92" s="39">
        <f>Q$24*LCI!$N$20</f>
        <v>0</v>
      </c>
      <c r="R92" s="39">
        <f>R$24*LCI!$U$20</f>
        <v>0</v>
      </c>
      <c r="S92" s="39">
        <f>S$24*LCI!$AB$20</f>
        <v>0</v>
      </c>
      <c r="T92" s="39">
        <f>T$24*LCI!$AI$20</f>
        <v>0</v>
      </c>
      <c r="U92" s="39">
        <f>U$24*LCI!$AP$20</f>
        <v>0</v>
      </c>
      <c r="V92" s="39">
        <f>V$24*LCI!$G$20</f>
        <v>0</v>
      </c>
      <c r="W92" s="39">
        <f>W$24*LCI!$N$20</f>
        <v>0</v>
      </c>
      <c r="X92" s="39">
        <f>X$24*LCI!$U$20</f>
        <v>0</v>
      </c>
      <c r="Y92" s="39">
        <f>Y$24*LCI!$AB$20</f>
        <v>0</v>
      </c>
      <c r="Z92" s="39">
        <f>Z$24*LCI!$AI$20</f>
        <v>0</v>
      </c>
      <c r="AA92" s="39">
        <f>AA$24*LCI!$AP$20</f>
        <v>0</v>
      </c>
      <c r="AB92" s="39">
        <f>AB$24*LCI!$G$20</f>
        <v>0</v>
      </c>
      <c r="AC92" s="39">
        <f>AC$24*LCI!$N$20</f>
        <v>0</v>
      </c>
      <c r="AD92" s="39">
        <f>AD$24*LCI!$U$20</f>
        <v>0</v>
      </c>
      <c r="AE92" s="39">
        <f>AE$24*LCI!$AB$20</f>
        <v>0</v>
      </c>
      <c r="AF92" s="39">
        <f>AF$24*LCI!$AI$20</f>
        <v>0</v>
      </c>
      <c r="AG92" s="39">
        <f>AG$24*LCI!$AP$20</f>
        <v>0</v>
      </c>
      <c r="AH92" s="39">
        <f>AH$24*LCI!$G$20</f>
        <v>0</v>
      </c>
      <c r="AI92" s="39">
        <f>AI$24*LCI!$N$20</f>
        <v>0</v>
      </c>
      <c r="AJ92" s="39">
        <f>AJ$24*LCI!$U$20</f>
        <v>0</v>
      </c>
      <c r="AK92" s="39">
        <f>AK$24*LCI!$AB$20</f>
        <v>0</v>
      </c>
      <c r="AL92" s="39">
        <f>AL$24*LCI!$AI$20</f>
        <v>0</v>
      </c>
      <c r="AM92" s="39">
        <f>AM$24*LCI!$AP$20</f>
        <v>0</v>
      </c>
      <c r="AN92" s="39">
        <f>AN$24*LCI!$G$20</f>
        <v>0</v>
      </c>
      <c r="AO92" s="39">
        <f>AO$24*LCI!$N$20</f>
        <v>0</v>
      </c>
      <c r="AP92" s="39">
        <f>AP$24*LCI!$U$20</f>
        <v>0</v>
      </c>
      <c r="AQ92" s="39">
        <f>AQ$24*LCI!$AB$20</f>
        <v>0</v>
      </c>
      <c r="AR92" s="39">
        <f>AR$24*LCI!$AI$20</f>
        <v>0</v>
      </c>
      <c r="AS92" s="39">
        <f>AS$24*LCI!$AP$20</f>
        <v>0</v>
      </c>
      <c r="AT92" s="39">
        <f>AT$24*LCI!$G$20</f>
        <v>0</v>
      </c>
      <c r="AU92" s="39">
        <f>AU$24*LCI!$N$20</f>
        <v>0</v>
      </c>
      <c r="AV92" s="39">
        <f>AV$24*LCI!$U$20</f>
        <v>0</v>
      </c>
      <c r="AW92" s="39">
        <f>AW$24*LCI!$AB$20</f>
        <v>0</v>
      </c>
      <c r="AX92" s="39">
        <f>AX$24*LCI!$AI$20</f>
        <v>0</v>
      </c>
      <c r="AY92" s="39">
        <f>AY$24*LCI!$AP$20</f>
        <v>0</v>
      </c>
      <c r="AZ92" s="39">
        <f>AZ$24*LCI!$G$20</f>
        <v>0</v>
      </c>
      <c r="BA92" s="39">
        <f>BA$24*LCI!$N$20</f>
        <v>0</v>
      </c>
      <c r="BB92" s="39">
        <f>BB$24*LCI!$U$20</f>
        <v>0</v>
      </c>
      <c r="BC92" s="39">
        <f>BC$24*LCI!$AB$20</f>
        <v>0</v>
      </c>
      <c r="BD92" s="39">
        <f>BD$24*LCI!$AI$20</f>
        <v>0</v>
      </c>
      <c r="BE92" s="39">
        <f>BE$24*LCI!$AP$20</f>
        <v>0</v>
      </c>
      <c r="BF92" s="39">
        <f>BF$24*LCI!$G$20</f>
        <v>0</v>
      </c>
      <c r="BG92" s="39">
        <f>BG$24*LCI!$N$20</f>
        <v>0</v>
      </c>
      <c r="BH92" s="39">
        <f>BH$24*LCI!$U$20</f>
        <v>0</v>
      </c>
      <c r="BI92" s="39">
        <f>BI$24*LCI!$AB$20</f>
        <v>0</v>
      </c>
      <c r="BJ92" s="39">
        <f>BJ$24*LCI!$AI$20</f>
        <v>0</v>
      </c>
      <c r="BK92" s="39">
        <f>BK$24*LCI!$AP$20</f>
        <v>0</v>
      </c>
      <c r="BL92" s="39">
        <f>BL$24*LCI!$G$20</f>
        <v>0</v>
      </c>
      <c r="BM92" s="39">
        <f>BM$24*LCI!$N$20</f>
        <v>0</v>
      </c>
      <c r="BN92" s="39">
        <f>BN$24*LCI!$U$20</f>
        <v>0</v>
      </c>
      <c r="BO92" s="39">
        <f>BO$24*LCI!$AB$20</f>
        <v>0</v>
      </c>
      <c r="BP92" s="39">
        <f>BP$24*LCI!$AI$20</f>
        <v>0</v>
      </c>
      <c r="BQ92" s="39">
        <f>BQ$24*LCI!$AP$20</f>
        <v>0</v>
      </c>
      <c r="BR92" s="39">
        <f>BR$24*LCI!$G$20</f>
        <v>0</v>
      </c>
      <c r="BS92" s="39">
        <f>BS$24*LCI!$N$20</f>
        <v>0</v>
      </c>
      <c r="BT92" s="39">
        <f>BT$24*LCI!$U$20</f>
        <v>0</v>
      </c>
      <c r="BU92" s="39">
        <f>BU$24*LCI!$AB$20</f>
        <v>0</v>
      </c>
      <c r="BV92" s="39">
        <f>BV$24*LCI!$AI$20</f>
        <v>0</v>
      </c>
      <c r="BW92" s="39">
        <f>BW$24*LCI!$AP$20</f>
        <v>0</v>
      </c>
      <c r="BX92" s="39">
        <f>BX$24*LCI!$G$20</f>
        <v>0</v>
      </c>
      <c r="BY92" s="39">
        <f>BY$24*LCI!$N$20</f>
        <v>0</v>
      </c>
      <c r="BZ92" s="39">
        <f>BZ$24*LCI!$U$20</f>
        <v>0</v>
      </c>
      <c r="CA92" s="39">
        <f>CA$24*LCI!$AB$20</f>
        <v>0</v>
      </c>
      <c r="CB92" s="39">
        <f>CB$24*LCI!$AI$20</f>
        <v>0</v>
      </c>
      <c r="CC92" s="39">
        <f>CC$24*LCI!$AP$20</f>
        <v>0</v>
      </c>
      <c r="CD92" s="39">
        <f>CD$24*LCI!$G$20</f>
        <v>0</v>
      </c>
      <c r="CE92" s="39">
        <f>CE$24*LCI!$N$20</f>
        <v>0</v>
      </c>
      <c r="CF92" s="39">
        <f>CF$24*LCI!$U$20</f>
        <v>0</v>
      </c>
      <c r="CG92" s="39">
        <f>CG$24*LCI!$AB$20</f>
        <v>0</v>
      </c>
      <c r="CH92" s="39">
        <f>CH$24*LCI!$AI$20</f>
        <v>0</v>
      </c>
      <c r="CI92" s="39">
        <f>CI$24*LCI!$AP$20</f>
        <v>0</v>
      </c>
      <c r="CJ92" s="39">
        <f>CJ$24*LCI!$G$20</f>
        <v>0</v>
      </c>
      <c r="CK92" s="39">
        <f>CK$24*LCI!$N$20</f>
        <v>0</v>
      </c>
      <c r="CL92" s="39">
        <f>CL$24*LCI!$U$20</f>
        <v>0</v>
      </c>
      <c r="CM92" s="39">
        <f>CM$24*LCI!$AB$20</f>
        <v>0</v>
      </c>
      <c r="CN92" s="39">
        <f>CN$24*LCI!$AI$20</f>
        <v>0</v>
      </c>
      <c r="CO92" s="39">
        <f>CO$24*LCI!$AP$20</f>
        <v>0</v>
      </c>
      <c r="CP92" s="39">
        <f>CP$24*LCI!$G$20</f>
        <v>0</v>
      </c>
      <c r="CQ92" s="39">
        <f>CQ$24*LCI!$N$20</f>
        <v>0</v>
      </c>
      <c r="CR92" s="39">
        <f>CR$24*LCI!$U$20</f>
        <v>0</v>
      </c>
      <c r="CS92" s="39">
        <f>CS$24*LCI!$AB$20</f>
        <v>0</v>
      </c>
      <c r="CT92" s="39">
        <f>CT$24*LCI!$AI$20</f>
        <v>0</v>
      </c>
      <c r="CU92" s="39">
        <f>CU$24*LCI!$AP$20</f>
        <v>0</v>
      </c>
    </row>
    <row r="93" spans="1:99" ht="12.75" customHeight="1" x14ac:dyDescent="0.2">
      <c r="A93" s="29">
        <v>87</v>
      </c>
      <c r="C93" s="36" t="s">
        <v>74</v>
      </c>
      <c r="D93" s="39">
        <f>D$25*LCI!$G$21</f>
        <v>5.2872611133457743E-3</v>
      </c>
      <c r="E93" s="39">
        <f>E$25*LCI!$N$21</f>
        <v>0</v>
      </c>
      <c r="F93" s="39">
        <f>F$25*LCI!$U$21</f>
        <v>0</v>
      </c>
      <c r="G93" s="39">
        <f>G$25*LCI!$AB$21</f>
        <v>0</v>
      </c>
      <c r="H93" s="39">
        <f>H$25*LCI!$AI$21</f>
        <v>0</v>
      </c>
      <c r="I93" s="39">
        <f>I$25*LCI!$AP$21</f>
        <v>0</v>
      </c>
      <c r="J93" s="39">
        <f>J$25*LCI!$G$21</f>
        <v>7.826787637794352E-3</v>
      </c>
      <c r="K93" s="39">
        <f>K$25*LCI!$N$21</f>
        <v>0</v>
      </c>
      <c r="L93" s="39">
        <f>L$25*LCI!$U$21</f>
        <v>0</v>
      </c>
      <c r="M93" s="39">
        <f>M$25*LCI!$AB$21</f>
        <v>0</v>
      </c>
      <c r="N93" s="39">
        <f>N$25*LCI!$AI$21</f>
        <v>0</v>
      </c>
      <c r="O93" s="39">
        <f>O$25*LCI!$AP$21</f>
        <v>0</v>
      </c>
      <c r="P93" s="39">
        <f>P$25*LCI!$G$21</f>
        <v>1.2679194526869371E-2</v>
      </c>
      <c r="Q93" s="39">
        <f>Q$25*LCI!$N$21</f>
        <v>0</v>
      </c>
      <c r="R93" s="39">
        <f>R$25*LCI!$U$21</f>
        <v>0</v>
      </c>
      <c r="S93" s="39">
        <f>S$25*LCI!$AB$21</f>
        <v>0</v>
      </c>
      <c r="T93" s="39">
        <f>T$25*LCI!$AI$21</f>
        <v>0</v>
      </c>
      <c r="U93" s="39">
        <f>U$25*LCI!$AP$21</f>
        <v>0</v>
      </c>
      <c r="V93" s="39">
        <f>V$25*LCI!$G$21</f>
        <v>2.103475702400228E-2</v>
      </c>
      <c r="W93" s="39">
        <f>W$25*LCI!$N$21</f>
        <v>0</v>
      </c>
      <c r="X93" s="39">
        <f>X$25*LCI!$U$21</f>
        <v>0</v>
      </c>
      <c r="Y93" s="39">
        <f>Y$25*LCI!$AB$21</f>
        <v>0</v>
      </c>
      <c r="Z93" s="39">
        <f>Z$25*LCI!$AI$21</f>
        <v>0</v>
      </c>
      <c r="AA93" s="39">
        <f>AA$25*LCI!$AP$21</f>
        <v>0</v>
      </c>
      <c r="AB93" s="39">
        <f>AB$25*LCI!$G$21</f>
        <v>5.2195082341403749E-3</v>
      </c>
      <c r="AC93" s="39">
        <f>AC$25*LCI!$N$21</f>
        <v>0</v>
      </c>
      <c r="AD93" s="39">
        <f>AD$25*LCI!$U$21</f>
        <v>0</v>
      </c>
      <c r="AE93" s="39">
        <f>AE$25*LCI!$AB$21</f>
        <v>0</v>
      </c>
      <c r="AF93" s="39">
        <f>AF$25*LCI!$AI$21</f>
        <v>0</v>
      </c>
      <c r="AG93" s="39">
        <f>AG$25*LCI!$AP$21</f>
        <v>0</v>
      </c>
      <c r="AH93" s="39">
        <f>AH$25*LCI!$G$21</f>
        <v>7.3288625106324246E-3</v>
      </c>
      <c r="AI93" s="39">
        <f>AI$25*LCI!$N$21</f>
        <v>0</v>
      </c>
      <c r="AJ93" s="39">
        <f>AJ$25*LCI!$U$21</f>
        <v>0</v>
      </c>
      <c r="AK93" s="39">
        <f>AK$25*LCI!$AB$21</f>
        <v>0</v>
      </c>
      <c r="AL93" s="39">
        <f>AL$25*LCI!$AI$21</f>
        <v>0</v>
      </c>
      <c r="AM93" s="39">
        <f>AM$25*LCI!$AP$21</f>
        <v>0</v>
      </c>
      <c r="AN93" s="39">
        <f>AN$25*LCI!$G$21</f>
        <v>6.3315191807885321E-2</v>
      </c>
      <c r="AO93" s="39">
        <f>AO$25*LCI!$N$21</f>
        <v>0</v>
      </c>
      <c r="AP93" s="39">
        <f>AP$25*LCI!$U$21</f>
        <v>0</v>
      </c>
      <c r="AQ93" s="39">
        <f>AQ$25*LCI!$AB$21</f>
        <v>0</v>
      </c>
      <c r="AR93" s="39">
        <f>AR$25*LCI!$AI$21</f>
        <v>0</v>
      </c>
      <c r="AS93" s="39">
        <f>AS$25*LCI!$AP$21</f>
        <v>0</v>
      </c>
      <c r="AT93" s="39">
        <f>AT$25*LCI!$G$21</f>
        <v>0.19470721718110515</v>
      </c>
      <c r="AU93" s="39">
        <f>AU$25*LCI!$N$21</f>
        <v>0</v>
      </c>
      <c r="AV93" s="39">
        <f>AV$25*LCI!$U$21</f>
        <v>0</v>
      </c>
      <c r="AW93" s="39">
        <f>AW$25*LCI!$AB$21</f>
        <v>0</v>
      </c>
      <c r="AX93" s="39">
        <f>AX$25*LCI!$AI$21</f>
        <v>0</v>
      </c>
      <c r="AY93" s="39">
        <f>AY$25*LCI!$AP$21</f>
        <v>0</v>
      </c>
      <c r="AZ93" s="39">
        <f>AZ$25*LCI!$G$21</f>
        <v>5.2295918231734621E-3</v>
      </c>
      <c r="BA93" s="39">
        <f>BA$25*LCI!$N$21</f>
        <v>0</v>
      </c>
      <c r="BB93" s="39">
        <f>BB$25*LCI!$U$21</f>
        <v>0</v>
      </c>
      <c r="BC93" s="39">
        <f>BC$25*LCI!$AB$21</f>
        <v>0</v>
      </c>
      <c r="BD93" s="39">
        <f>BD$25*LCI!$AI$21</f>
        <v>0</v>
      </c>
      <c r="BE93" s="39">
        <f>BE$25*LCI!$AP$21</f>
        <v>0</v>
      </c>
      <c r="BF93" s="39">
        <f>BF$25*LCI!$G$21</f>
        <v>7.3383081871284473E-3</v>
      </c>
      <c r="BG93" s="39">
        <f>BG$25*LCI!$N$21</f>
        <v>0</v>
      </c>
      <c r="BH93" s="39">
        <f>BH$25*LCI!$U$21</f>
        <v>0</v>
      </c>
      <c r="BI93" s="39">
        <f>BI$25*LCI!$AB$21</f>
        <v>0</v>
      </c>
      <c r="BJ93" s="39">
        <f>BJ$25*LCI!$AI$21</f>
        <v>0</v>
      </c>
      <c r="BK93" s="39">
        <f>BK$25*LCI!$AP$21</f>
        <v>0</v>
      </c>
      <c r="BL93" s="39">
        <f>BL$25*LCI!$G$21</f>
        <v>6.3379972011442284E-2</v>
      </c>
      <c r="BM93" s="39">
        <f>BM$25*LCI!$N$21</f>
        <v>0</v>
      </c>
      <c r="BN93" s="39">
        <f>BN$25*LCI!$U$21</f>
        <v>0</v>
      </c>
      <c r="BO93" s="39">
        <f>BO$25*LCI!$AB$21</f>
        <v>0</v>
      </c>
      <c r="BP93" s="39">
        <f>BP$25*LCI!$AI$21</f>
        <v>0</v>
      </c>
      <c r="BQ93" s="39">
        <f>BQ$25*LCI!$AP$21</f>
        <v>0</v>
      </c>
      <c r="BR93" s="39">
        <f>BR$25*LCI!$G$21</f>
        <v>0.18613377317964996</v>
      </c>
      <c r="BS93" s="39">
        <f>BS$25*LCI!$N$21</f>
        <v>0</v>
      </c>
      <c r="BT93" s="39">
        <f>BT$25*LCI!$U$21</f>
        <v>0</v>
      </c>
      <c r="BU93" s="39">
        <f>BU$25*LCI!$AB$21</f>
        <v>0</v>
      </c>
      <c r="BV93" s="39">
        <f>BV$25*LCI!$AI$21</f>
        <v>0</v>
      </c>
      <c r="BW93" s="39">
        <f>BW$25*LCI!$AP$21</f>
        <v>0</v>
      </c>
      <c r="BX93" s="39">
        <f>BX$25*LCI!$G$21</f>
        <v>5.2266577819859552E-3</v>
      </c>
      <c r="BY93" s="39">
        <f>BY$25*LCI!$N$21</f>
        <v>0</v>
      </c>
      <c r="BZ93" s="39">
        <f>BZ$25*LCI!$U$21</f>
        <v>0</v>
      </c>
      <c r="CA93" s="39">
        <f>CA$25*LCI!$AB$21</f>
        <v>0</v>
      </c>
      <c r="CB93" s="39">
        <f>CB$25*LCI!$AI$21</f>
        <v>0</v>
      </c>
      <c r="CC93" s="39">
        <f>CC$25*LCI!$AP$21</f>
        <v>0</v>
      </c>
      <c r="CD93" s="39">
        <f>CD$25*LCI!$G$21</f>
        <v>7.3280848582284105E-3</v>
      </c>
      <c r="CE93" s="39">
        <f>CE$25*LCI!$N$21</f>
        <v>0</v>
      </c>
      <c r="CF93" s="39">
        <f>CF$25*LCI!$U$21</f>
        <v>0</v>
      </c>
      <c r="CG93" s="39">
        <f>CG$25*LCI!$AB$21</f>
        <v>0</v>
      </c>
      <c r="CH93" s="39">
        <f>CH$25*LCI!$AI$21</f>
        <v>0</v>
      </c>
      <c r="CI93" s="39">
        <f>CI$25*LCI!$AP$21</f>
        <v>0</v>
      </c>
      <c r="CJ93" s="39">
        <f>CJ$25*LCI!$G$21</f>
        <v>6.3388116621963392E-2</v>
      </c>
      <c r="CK93" s="39">
        <f>CK$25*LCI!$N$21</f>
        <v>0</v>
      </c>
      <c r="CL93" s="39">
        <f>CL$25*LCI!$U$21</f>
        <v>0</v>
      </c>
      <c r="CM93" s="39">
        <f>CM$25*LCI!$AB$21</f>
        <v>0</v>
      </c>
      <c r="CN93" s="39">
        <f>CN$25*LCI!$AI$21</f>
        <v>0</v>
      </c>
      <c r="CO93" s="39">
        <f>CO$25*LCI!$AP$21</f>
        <v>0</v>
      </c>
      <c r="CP93" s="39">
        <f>CP$25*LCI!$G$21</f>
        <v>0.20151768343038162</v>
      </c>
      <c r="CQ93" s="39">
        <f>CQ$25*LCI!$N$21</f>
        <v>0</v>
      </c>
      <c r="CR93" s="39">
        <f>CR$25*LCI!$U$21</f>
        <v>0</v>
      </c>
      <c r="CS93" s="39">
        <f>CS$25*LCI!$AB$21</f>
        <v>0</v>
      </c>
      <c r="CT93" s="39">
        <f>CT$25*LCI!$AI$21</f>
        <v>0</v>
      </c>
      <c r="CU93" s="39">
        <f>CU$25*LCI!$AP$21</f>
        <v>0</v>
      </c>
    </row>
    <row r="94" spans="1:99" ht="12.75" customHeight="1" x14ac:dyDescent="0.2">
      <c r="A94" s="29">
        <v>88</v>
      </c>
      <c r="C94" s="36" t="s">
        <v>75</v>
      </c>
      <c r="D94" s="39">
        <f>D$26*LCI!$G$22</f>
        <v>0</v>
      </c>
      <c r="E94" s="39">
        <f>E$26*LCI!$N$22</f>
        <v>0</v>
      </c>
      <c r="F94" s="39">
        <f>F$26*LCI!$U$22</f>
        <v>0</v>
      </c>
      <c r="G94" s="39">
        <f>G$26*LCI!$AB$22</f>
        <v>0</v>
      </c>
      <c r="H94" s="39">
        <f>H$26*LCI!$AI$22</f>
        <v>0</v>
      </c>
      <c r="I94" s="39">
        <f>I$26*LCI!$AP$22</f>
        <v>0</v>
      </c>
      <c r="J94" s="39">
        <f>J$26*LCI!$G$22</f>
        <v>0</v>
      </c>
      <c r="K94" s="39">
        <f>K$26*LCI!$N$22</f>
        <v>0</v>
      </c>
      <c r="L94" s="39">
        <f>L$26*LCI!$U$22</f>
        <v>0</v>
      </c>
      <c r="M94" s="39">
        <f>M$26*LCI!$AB$22</f>
        <v>0</v>
      </c>
      <c r="N94" s="39">
        <f>N$26*LCI!$AI$22</f>
        <v>0</v>
      </c>
      <c r="O94" s="39">
        <f>O$26*LCI!$AP$22</f>
        <v>0</v>
      </c>
      <c r="P94" s="39">
        <f>P$26*LCI!$G$22</f>
        <v>0</v>
      </c>
      <c r="Q94" s="39">
        <f>Q$26*LCI!$N$22</f>
        <v>0</v>
      </c>
      <c r="R94" s="39">
        <f>R$26*LCI!$U$22</f>
        <v>0</v>
      </c>
      <c r="S94" s="39">
        <f>S$26*LCI!$AB$22</f>
        <v>0</v>
      </c>
      <c r="T94" s="39">
        <f>T$26*LCI!$AI$22</f>
        <v>0</v>
      </c>
      <c r="U94" s="39">
        <f>U$26*LCI!$AP$22</f>
        <v>0</v>
      </c>
      <c r="V94" s="39">
        <f>V$26*LCI!$G$22</f>
        <v>0</v>
      </c>
      <c r="W94" s="39">
        <f>W$26*LCI!$N$22</f>
        <v>0</v>
      </c>
      <c r="X94" s="39">
        <f>X$26*LCI!$U$22</f>
        <v>0</v>
      </c>
      <c r="Y94" s="39">
        <f>Y$26*LCI!$AB$22</f>
        <v>0</v>
      </c>
      <c r="Z94" s="39">
        <f>Z$26*LCI!$AI$22</f>
        <v>0</v>
      </c>
      <c r="AA94" s="39">
        <f>AA$26*LCI!$AP$22</f>
        <v>0</v>
      </c>
      <c r="AB94" s="39">
        <f>AB$26*LCI!$G$22</f>
        <v>0</v>
      </c>
      <c r="AC94" s="39">
        <f>AC$26*LCI!$N$22</f>
        <v>0</v>
      </c>
      <c r="AD94" s="39">
        <f>AD$26*LCI!$U$22</f>
        <v>0</v>
      </c>
      <c r="AE94" s="39">
        <f>AE$26*LCI!$AB$22</f>
        <v>0</v>
      </c>
      <c r="AF94" s="39">
        <f>AF$26*LCI!$AI$22</f>
        <v>0</v>
      </c>
      <c r="AG94" s="39">
        <f>AG$26*LCI!$AP$22</f>
        <v>0</v>
      </c>
      <c r="AH94" s="39">
        <f>AH$26*LCI!$G$22</f>
        <v>0</v>
      </c>
      <c r="AI94" s="39">
        <f>AI$26*LCI!$N$22</f>
        <v>0</v>
      </c>
      <c r="AJ94" s="39">
        <f>AJ$26*LCI!$U$22</f>
        <v>0</v>
      </c>
      <c r="AK94" s="39">
        <f>AK$26*LCI!$AB$22</f>
        <v>0</v>
      </c>
      <c r="AL94" s="39">
        <f>AL$26*LCI!$AI$22</f>
        <v>0</v>
      </c>
      <c r="AM94" s="39">
        <f>AM$26*LCI!$AP$22</f>
        <v>0</v>
      </c>
      <c r="AN94" s="39">
        <f>AN$26*LCI!$G$22</f>
        <v>0</v>
      </c>
      <c r="AO94" s="39">
        <f>AO$26*LCI!$N$22</f>
        <v>0</v>
      </c>
      <c r="AP94" s="39">
        <f>AP$26*LCI!$U$22</f>
        <v>0</v>
      </c>
      <c r="AQ94" s="39">
        <f>AQ$26*LCI!$AB$22</f>
        <v>0</v>
      </c>
      <c r="AR94" s="39">
        <f>AR$26*LCI!$AI$22</f>
        <v>0</v>
      </c>
      <c r="AS94" s="39">
        <f>AS$26*LCI!$AP$22</f>
        <v>0</v>
      </c>
      <c r="AT94" s="39">
        <f>AT$26*LCI!$G$22</f>
        <v>0</v>
      </c>
      <c r="AU94" s="39">
        <f>AU$26*LCI!$N$22</f>
        <v>0</v>
      </c>
      <c r="AV94" s="39">
        <f>AV$26*LCI!$U$22</f>
        <v>0</v>
      </c>
      <c r="AW94" s="39">
        <f>AW$26*LCI!$AB$22</f>
        <v>0</v>
      </c>
      <c r="AX94" s="39">
        <f>AX$26*LCI!$AI$22</f>
        <v>0</v>
      </c>
      <c r="AY94" s="39">
        <f>AY$26*LCI!$AP$22</f>
        <v>0</v>
      </c>
      <c r="AZ94" s="39">
        <f>AZ$26*LCI!$G$22</f>
        <v>0</v>
      </c>
      <c r="BA94" s="39">
        <f>BA$26*LCI!$N$22</f>
        <v>0</v>
      </c>
      <c r="BB94" s="39">
        <f>BB$26*LCI!$U$22</f>
        <v>0</v>
      </c>
      <c r="BC94" s="39">
        <f>BC$26*LCI!$AB$22</f>
        <v>0</v>
      </c>
      <c r="BD94" s="39">
        <f>BD$26*LCI!$AI$22</f>
        <v>0</v>
      </c>
      <c r="BE94" s="39">
        <f>BE$26*LCI!$AP$22</f>
        <v>0</v>
      </c>
      <c r="BF94" s="39">
        <f>BF$26*LCI!$G$22</f>
        <v>0</v>
      </c>
      <c r="BG94" s="39">
        <f>BG$26*LCI!$N$22</f>
        <v>0</v>
      </c>
      <c r="BH94" s="39">
        <f>BH$26*LCI!$U$22</f>
        <v>0</v>
      </c>
      <c r="BI94" s="39">
        <f>BI$26*LCI!$AB$22</f>
        <v>0</v>
      </c>
      <c r="BJ94" s="39">
        <f>BJ$26*LCI!$AI$22</f>
        <v>0</v>
      </c>
      <c r="BK94" s="39">
        <f>BK$26*LCI!$AP$22</f>
        <v>0</v>
      </c>
      <c r="BL94" s="39">
        <f>BL$26*LCI!$G$22</f>
        <v>0</v>
      </c>
      <c r="BM94" s="39">
        <f>BM$26*LCI!$N$22</f>
        <v>0</v>
      </c>
      <c r="BN94" s="39">
        <f>BN$26*LCI!$U$22</f>
        <v>0</v>
      </c>
      <c r="BO94" s="39">
        <f>BO$26*LCI!$AB$22</f>
        <v>0</v>
      </c>
      <c r="BP94" s="39">
        <f>BP$26*LCI!$AI$22</f>
        <v>0</v>
      </c>
      <c r="BQ94" s="39">
        <f>BQ$26*LCI!$AP$22</f>
        <v>0</v>
      </c>
      <c r="BR94" s="39">
        <f>BR$26*LCI!$G$22</f>
        <v>0</v>
      </c>
      <c r="BS94" s="39">
        <f>BS$26*LCI!$N$22</f>
        <v>0</v>
      </c>
      <c r="BT94" s="39">
        <f>BT$26*LCI!$U$22</f>
        <v>0</v>
      </c>
      <c r="BU94" s="39">
        <f>BU$26*LCI!$AB$22</f>
        <v>0</v>
      </c>
      <c r="BV94" s="39">
        <f>BV$26*LCI!$AI$22</f>
        <v>0</v>
      </c>
      <c r="BW94" s="39">
        <f>BW$26*LCI!$AP$22</f>
        <v>0</v>
      </c>
      <c r="BX94" s="39">
        <f>BX$26*LCI!$G$22</f>
        <v>0</v>
      </c>
      <c r="BY94" s="39">
        <f>BY$26*LCI!$N$22</f>
        <v>0</v>
      </c>
      <c r="BZ94" s="39">
        <f>BZ$26*LCI!$U$22</f>
        <v>0</v>
      </c>
      <c r="CA94" s="39">
        <f>CA$26*LCI!$AB$22</f>
        <v>0</v>
      </c>
      <c r="CB94" s="39">
        <f>CB$26*LCI!$AI$22</f>
        <v>0</v>
      </c>
      <c r="CC94" s="39">
        <f>CC$26*LCI!$AP$22</f>
        <v>0</v>
      </c>
      <c r="CD94" s="39">
        <f>CD$26*LCI!$G$22</f>
        <v>0</v>
      </c>
      <c r="CE94" s="39">
        <f>CE$26*LCI!$N$22</f>
        <v>0</v>
      </c>
      <c r="CF94" s="39">
        <f>CF$26*LCI!$U$22</f>
        <v>0</v>
      </c>
      <c r="CG94" s="39">
        <f>CG$26*LCI!$AB$22</f>
        <v>0</v>
      </c>
      <c r="CH94" s="39">
        <f>CH$26*LCI!$AI$22</f>
        <v>0</v>
      </c>
      <c r="CI94" s="39">
        <f>CI$26*LCI!$AP$22</f>
        <v>0</v>
      </c>
      <c r="CJ94" s="39">
        <f>CJ$26*LCI!$G$22</f>
        <v>0</v>
      </c>
      <c r="CK94" s="39">
        <f>CK$26*LCI!$N$22</f>
        <v>0</v>
      </c>
      <c r="CL94" s="39">
        <f>CL$26*LCI!$U$22</f>
        <v>0</v>
      </c>
      <c r="CM94" s="39">
        <f>CM$26*LCI!$AB$22</f>
        <v>0</v>
      </c>
      <c r="CN94" s="39">
        <f>CN$26*LCI!$AI$22</f>
        <v>0</v>
      </c>
      <c r="CO94" s="39">
        <f>CO$26*LCI!$AP$22</f>
        <v>0</v>
      </c>
      <c r="CP94" s="39">
        <f>CP$26*LCI!$G$22</f>
        <v>0</v>
      </c>
      <c r="CQ94" s="39">
        <f>CQ$26*LCI!$N$22</f>
        <v>0</v>
      </c>
      <c r="CR94" s="39">
        <f>CR$26*LCI!$U$22</f>
        <v>0</v>
      </c>
      <c r="CS94" s="39">
        <f>CS$26*LCI!$AB$22</f>
        <v>0</v>
      </c>
      <c r="CT94" s="39">
        <f>CT$26*LCI!$AI$22</f>
        <v>0</v>
      </c>
      <c r="CU94" s="39">
        <f>CU$26*LCI!$AP$22</f>
        <v>0</v>
      </c>
    </row>
    <row r="95" spans="1:99" ht="12.75" customHeight="1" x14ac:dyDescent="0.2">
      <c r="A95" s="29">
        <v>89</v>
      </c>
      <c r="C95" s="36" t="s">
        <v>76</v>
      </c>
      <c r="D95" s="39">
        <f>D$27*LCI!$G$23</f>
        <v>0</v>
      </c>
      <c r="E95" s="39">
        <f>E$27*LCI!$N$23</f>
        <v>0</v>
      </c>
      <c r="F95" s="39">
        <f>F$27*LCI!$U$23</f>
        <v>0</v>
      </c>
      <c r="G95" s="39">
        <f>G$27*LCI!$AB$23</f>
        <v>0</v>
      </c>
      <c r="H95" s="39">
        <f>H$27*LCI!$AI$23</f>
        <v>0</v>
      </c>
      <c r="I95" s="39">
        <f>I$27*LCI!$AP$23</f>
        <v>0</v>
      </c>
      <c r="J95" s="39">
        <f>J$27*LCI!$G$23</f>
        <v>0</v>
      </c>
      <c r="K95" s="39">
        <f>K$27*LCI!$N$23</f>
        <v>0</v>
      </c>
      <c r="L95" s="39">
        <f>L$27*LCI!$U$23</f>
        <v>0</v>
      </c>
      <c r="M95" s="39">
        <f>M$27*LCI!$AB$23</f>
        <v>0</v>
      </c>
      <c r="N95" s="39">
        <f>N$27*LCI!$AI$23</f>
        <v>0</v>
      </c>
      <c r="O95" s="39">
        <f>O$27*LCI!$AP$23</f>
        <v>0</v>
      </c>
      <c r="P95" s="39">
        <f>P$27*LCI!$G$23</f>
        <v>0</v>
      </c>
      <c r="Q95" s="39">
        <f>Q$27*LCI!$N$23</f>
        <v>0</v>
      </c>
      <c r="R95" s="39">
        <f>R$27*LCI!$U$23</f>
        <v>0</v>
      </c>
      <c r="S95" s="39">
        <f>S$27*LCI!$AB$23</f>
        <v>0</v>
      </c>
      <c r="T95" s="39">
        <f>T$27*LCI!$AI$23</f>
        <v>0</v>
      </c>
      <c r="U95" s="39">
        <f>U$27*LCI!$AP$23</f>
        <v>0</v>
      </c>
      <c r="V95" s="39">
        <f>V$27*LCI!$G$23</f>
        <v>0</v>
      </c>
      <c r="W95" s="39">
        <f>W$27*LCI!$N$23</f>
        <v>0</v>
      </c>
      <c r="X95" s="39">
        <f>X$27*LCI!$U$23</f>
        <v>0</v>
      </c>
      <c r="Y95" s="39">
        <f>Y$27*LCI!$AB$23</f>
        <v>0</v>
      </c>
      <c r="Z95" s="39">
        <f>Z$27*LCI!$AI$23</f>
        <v>0</v>
      </c>
      <c r="AA95" s="39">
        <f>AA$27*LCI!$AP$23</f>
        <v>0</v>
      </c>
      <c r="AB95" s="39">
        <f>AB$27*LCI!$G$23</f>
        <v>0</v>
      </c>
      <c r="AC95" s="39">
        <f>AC$27*LCI!$N$23</f>
        <v>0</v>
      </c>
      <c r="AD95" s="39">
        <f>AD$27*LCI!$U$23</f>
        <v>0</v>
      </c>
      <c r="AE95" s="39">
        <f>AE$27*LCI!$AB$23</f>
        <v>0</v>
      </c>
      <c r="AF95" s="39">
        <f>AF$27*LCI!$AI$23</f>
        <v>0</v>
      </c>
      <c r="AG95" s="39">
        <f>AG$27*LCI!$AP$23</f>
        <v>0</v>
      </c>
      <c r="AH95" s="39">
        <f>AH$27*LCI!$G$23</f>
        <v>0</v>
      </c>
      <c r="AI95" s="39">
        <f>AI$27*LCI!$N$23</f>
        <v>0</v>
      </c>
      <c r="AJ95" s="39">
        <f>AJ$27*LCI!$U$23</f>
        <v>0</v>
      </c>
      <c r="AK95" s="39">
        <f>AK$27*LCI!$AB$23</f>
        <v>0</v>
      </c>
      <c r="AL95" s="39">
        <f>AL$27*LCI!$AI$23</f>
        <v>0</v>
      </c>
      <c r="AM95" s="39">
        <f>AM$27*LCI!$AP$23</f>
        <v>0</v>
      </c>
      <c r="AN95" s="39">
        <f>AN$27*LCI!$G$23</f>
        <v>0</v>
      </c>
      <c r="AO95" s="39">
        <f>AO$27*LCI!$N$23</f>
        <v>0</v>
      </c>
      <c r="AP95" s="39">
        <f>AP$27*LCI!$U$23</f>
        <v>0</v>
      </c>
      <c r="AQ95" s="39">
        <f>AQ$27*LCI!$AB$23</f>
        <v>0</v>
      </c>
      <c r="AR95" s="39">
        <f>AR$27*LCI!$AI$23</f>
        <v>0</v>
      </c>
      <c r="AS95" s="39">
        <f>AS$27*LCI!$AP$23</f>
        <v>0</v>
      </c>
      <c r="AT95" s="39">
        <f>AT$27*LCI!$G$23</f>
        <v>0</v>
      </c>
      <c r="AU95" s="39">
        <f>AU$27*LCI!$N$23</f>
        <v>0</v>
      </c>
      <c r="AV95" s="39">
        <f>AV$27*LCI!$U$23</f>
        <v>0</v>
      </c>
      <c r="AW95" s="39">
        <f>AW$27*LCI!$AB$23</f>
        <v>0</v>
      </c>
      <c r="AX95" s="39">
        <f>AX$27*LCI!$AI$23</f>
        <v>0</v>
      </c>
      <c r="AY95" s="39">
        <f>AY$27*LCI!$AP$23</f>
        <v>0</v>
      </c>
      <c r="AZ95" s="39">
        <f>AZ$27*LCI!$G$23</f>
        <v>0</v>
      </c>
      <c r="BA95" s="39">
        <f>BA$27*LCI!$N$23</f>
        <v>0</v>
      </c>
      <c r="BB95" s="39">
        <f>BB$27*LCI!$U$23</f>
        <v>0</v>
      </c>
      <c r="BC95" s="39">
        <f>BC$27*LCI!$AB$23</f>
        <v>0</v>
      </c>
      <c r="BD95" s="39">
        <f>BD$27*LCI!$AI$23</f>
        <v>0</v>
      </c>
      <c r="BE95" s="39">
        <f>BE$27*LCI!$AP$23</f>
        <v>0</v>
      </c>
      <c r="BF95" s="39">
        <f>BF$27*LCI!$G$23</f>
        <v>0</v>
      </c>
      <c r="BG95" s="39">
        <f>BG$27*LCI!$N$23</f>
        <v>0</v>
      </c>
      <c r="BH95" s="39">
        <f>BH$27*LCI!$U$23</f>
        <v>0</v>
      </c>
      <c r="BI95" s="39">
        <f>BI$27*LCI!$AB$23</f>
        <v>0</v>
      </c>
      <c r="BJ95" s="39">
        <f>BJ$27*LCI!$AI$23</f>
        <v>0</v>
      </c>
      <c r="BK95" s="39">
        <f>BK$27*LCI!$AP$23</f>
        <v>0</v>
      </c>
      <c r="BL95" s="39">
        <f>BL$27*LCI!$G$23</f>
        <v>0</v>
      </c>
      <c r="BM95" s="39">
        <f>BM$27*LCI!$N$23</f>
        <v>0</v>
      </c>
      <c r="BN95" s="39">
        <f>BN$27*LCI!$U$23</f>
        <v>0</v>
      </c>
      <c r="BO95" s="39">
        <f>BO$27*LCI!$AB$23</f>
        <v>0</v>
      </c>
      <c r="BP95" s="39">
        <f>BP$27*LCI!$AI$23</f>
        <v>0</v>
      </c>
      <c r="BQ95" s="39">
        <f>BQ$27*LCI!$AP$23</f>
        <v>0</v>
      </c>
      <c r="BR95" s="39">
        <f>BR$27*LCI!$G$23</f>
        <v>0</v>
      </c>
      <c r="BS95" s="39">
        <f>BS$27*LCI!$N$23</f>
        <v>0</v>
      </c>
      <c r="BT95" s="39">
        <f>BT$27*LCI!$U$23</f>
        <v>0</v>
      </c>
      <c r="BU95" s="39">
        <f>BU$27*LCI!$AB$23</f>
        <v>0</v>
      </c>
      <c r="BV95" s="39">
        <f>BV$27*LCI!$AI$23</f>
        <v>0</v>
      </c>
      <c r="BW95" s="39">
        <f>BW$27*LCI!$AP$23</f>
        <v>0</v>
      </c>
      <c r="BX95" s="39">
        <f>BX$27*LCI!$G$23</f>
        <v>0</v>
      </c>
      <c r="BY95" s="39">
        <f>BY$27*LCI!$N$23</f>
        <v>0</v>
      </c>
      <c r="BZ95" s="39">
        <f>BZ$27*LCI!$U$23</f>
        <v>0</v>
      </c>
      <c r="CA95" s="39">
        <f>CA$27*LCI!$AB$23</f>
        <v>0</v>
      </c>
      <c r="CB95" s="39">
        <f>CB$27*LCI!$AI$23</f>
        <v>0</v>
      </c>
      <c r="CC95" s="39">
        <f>CC$27*LCI!$AP$23</f>
        <v>0</v>
      </c>
      <c r="CD95" s="39">
        <f>CD$27*LCI!$G$23</f>
        <v>0</v>
      </c>
      <c r="CE95" s="39">
        <f>CE$27*LCI!$N$23</f>
        <v>0</v>
      </c>
      <c r="CF95" s="39">
        <f>CF$27*LCI!$U$23</f>
        <v>0</v>
      </c>
      <c r="CG95" s="39">
        <f>CG$27*LCI!$AB$23</f>
        <v>0</v>
      </c>
      <c r="CH95" s="39">
        <f>CH$27*LCI!$AI$23</f>
        <v>0</v>
      </c>
      <c r="CI95" s="39">
        <f>CI$27*LCI!$AP$23</f>
        <v>0</v>
      </c>
      <c r="CJ95" s="39">
        <f>CJ$27*LCI!$G$23</f>
        <v>0</v>
      </c>
      <c r="CK95" s="39">
        <f>CK$27*LCI!$N$23</f>
        <v>0</v>
      </c>
      <c r="CL95" s="39">
        <f>CL$27*LCI!$U$23</f>
        <v>0</v>
      </c>
      <c r="CM95" s="39">
        <f>CM$27*LCI!$AB$23</f>
        <v>0</v>
      </c>
      <c r="CN95" s="39">
        <f>CN$27*LCI!$AI$23</f>
        <v>0</v>
      </c>
      <c r="CO95" s="39">
        <f>CO$27*LCI!$AP$23</f>
        <v>0</v>
      </c>
      <c r="CP95" s="39">
        <f>CP$27*LCI!$G$23</f>
        <v>0</v>
      </c>
      <c r="CQ95" s="39">
        <f>CQ$27*LCI!$N$23</f>
        <v>0</v>
      </c>
      <c r="CR95" s="39">
        <f>CR$27*LCI!$U$23</f>
        <v>0</v>
      </c>
      <c r="CS95" s="39">
        <f>CS$27*LCI!$AB$23</f>
        <v>0</v>
      </c>
      <c r="CT95" s="39">
        <f>CT$27*LCI!$AI$23</f>
        <v>0</v>
      </c>
      <c r="CU95" s="39">
        <f>CU$27*LCI!$AP$23</f>
        <v>0</v>
      </c>
    </row>
    <row r="96" spans="1:99" ht="12.75" customHeight="1" x14ac:dyDescent="0.2">
      <c r="A96" s="29">
        <v>90</v>
      </c>
      <c r="C96" s="36" t="s">
        <v>77</v>
      </c>
      <c r="D96" s="41">
        <f>IF(D$28&gt;0,D$28*(SUMPRODUCT(E$29:H$29,E97:H97)),0)</f>
        <v>27.27741516006104</v>
      </c>
      <c r="E96" s="42">
        <f>IF(E28&gt;0,E$28*I97,0)</f>
        <v>0</v>
      </c>
      <c r="F96" s="42">
        <f>IF(F28&gt;0,F$28*I97,0)</f>
        <v>3.1473586654131278</v>
      </c>
      <c r="G96" s="42">
        <f>IF(G28&gt;0,G$28*I97,0)</f>
        <v>0</v>
      </c>
      <c r="H96" s="42">
        <f>IF(H28&gt;0,H$28*I97,0)</f>
        <v>8.6981481006598607</v>
      </c>
      <c r="I96" s="43">
        <v>0</v>
      </c>
      <c r="J96" s="41">
        <f>IF(J$28&gt;0,J$28*(SUMPRODUCT(K$29:N$29,K97:N97)),0)</f>
        <v>35.814070641029367</v>
      </c>
      <c r="K96" s="42">
        <f>IF(K28&gt;0,K$28*O97,0)</f>
        <v>0</v>
      </c>
      <c r="L96" s="42">
        <f>IF(L28&gt;0,L$28*O97,0)</f>
        <v>3.6810076009645316</v>
      </c>
      <c r="M96" s="42">
        <f>IF(M28&gt;0,M$28*O97,0)</f>
        <v>0</v>
      </c>
      <c r="N96" s="42">
        <f>IF(N28&gt;0,N$28*O97,0)</f>
        <v>1.0518511315431984</v>
      </c>
      <c r="O96" s="43">
        <v>0</v>
      </c>
      <c r="P96" s="41">
        <f>IF(P$28&gt;0,P$28*(SUMPRODUCT(Q$29:T$29,Q97:T97)),0)</f>
        <v>36.568213840768799</v>
      </c>
      <c r="Q96" s="42">
        <f>IF(Q28&gt;0,Q$28*U97,0)</f>
        <v>0</v>
      </c>
      <c r="R96" s="42">
        <f>IF(R28&gt;0,R$28*U97,0)</f>
        <v>4.4493664148554295</v>
      </c>
      <c r="S96" s="42">
        <f>IF(S28&gt;0,S$28*U97,0)</f>
        <v>0</v>
      </c>
      <c r="T96" s="42">
        <f>IF(T28&gt;0,T$28*U97,0)</f>
        <v>0</v>
      </c>
      <c r="U96" s="43">
        <v>0</v>
      </c>
      <c r="V96" s="41">
        <f>IF(V$28&gt;0,V$28*(SUMPRODUCT(W$29:Z$29,W97:Z97)),0)</f>
        <v>35.920129779174509</v>
      </c>
      <c r="W96" s="42">
        <f>IF(W28&gt;0,W$28*AA97,0)</f>
        <v>0</v>
      </c>
      <c r="X96" s="42">
        <f>IF(X28&gt;0,X$28*AA97,0)</f>
        <v>1.4630274693232379</v>
      </c>
      <c r="Y96" s="42">
        <f>IF(Y28&gt;0,Y$28*AA97,0)</f>
        <v>0</v>
      </c>
      <c r="Z96" s="42">
        <f>IF(Z28&gt;0,Z$28*AA97,0)</f>
        <v>0</v>
      </c>
      <c r="AA96" s="43">
        <v>0</v>
      </c>
      <c r="AB96" s="41">
        <f>IF(AB$28&gt;0,AB$28*(SUMPRODUCT(AC$29:AF$29,AC97:AF97)),0)</f>
        <v>18.457821247982821</v>
      </c>
      <c r="AC96" s="42">
        <f>IF(AC28&gt;0,AC$28*AG97,0)</f>
        <v>0</v>
      </c>
      <c r="AD96" s="42">
        <f>IF(AD28&gt;0,AD$28*AG97,0)</f>
        <v>0</v>
      </c>
      <c r="AE96" s="42">
        <f>IF(AE28&gt;0,AE$28*AG97,0)</f>
        <v>0</v>
      </c>
      <c r="AF96" s="42">
        <f>IF(AF28&gt;0,AF$28*AG97,0)</f>
        <v>11.432438372434895</v>
      </c>
      <c r="AG96" s="43">
        <v>0</v>
      </c>
      <c r="AH96" s="41">
        <f>IF(AH$28&gt;0,AH$28*(SUMPRODUCT(AI$29:AL$29,AI97:AL97)),0)</f>
        <v>14.482800291963152</v>
      </c>
      <c r="AI96" s="42">
        <f>IF(AI28&gt;0,AI$28*AM97,0)</f>
        <v>0</v>
      </c>
      <c r="AJ96" s="42">
        <f>IF(AJ28&gt;0,AJ$28*AM97,0)</f>
        <v>1.6690672971224393E-2</v>
      </c>
      <c r="AK96" s="42">
        <f>IF(AK28&gt;0,AK$28*AM97,0)</f>
        <v>0</v>
      </c>
      <c r="AL96" s="42">
        <f>IF(AL28&gt;0,AL$28*AM97,0)</f>
        <v>1.9755144923131682</v>
      </c>
      <c r="AM96" s="43">
        <v>0</v>
      </c>
      <c r="AN96" s="41">
        <f>IF(AN$28&gt;0,AN$28*(SUMPRODUCT(AO$29:AR$29,AO97:AR97)),0)</f>
        <v>11.01567424251226</v>
      </c>
      <c r="AO96" s="42">
        <f>IF(AO28&gt;0,AO$28*AS97,0)</f>
        <v>0</v>
      </c>
      <c r="AP96" s="42">
        <f>IF(AP28&gt;0,AP$28*AS97,0)</f>
        <v>0</v>
      </c>
      <c r="AQ96" s="42">
        <f>IF(AQ28&gt;0,AQ$28*AS97,0)</f>
        <v>0</v>
      </c>
      <c r="AR96" s="42">
        <f>IF(AR28&gt;0,AR$28*AS97,0)</f>
        <v>9.3169267113321103E-2</v>
      </c>
      <c r="AS96" s="43">
        <v>0</v>
      </c>
      <c r="AT96" s="41">
        <f>IF(AT$28&gt;0,AT$28*(SUMPRODUCT(AU$29:AX$29,AU97:AX97)),0)</f>
        <v>6.783842085209093</v>
      </c>
      <c r="AU96" s="42">
        <f>IF(AU28&gt;0,AU$28*AY97,0)</f>
        <v>0</v>
      </c>
      <c r="AV96" s="42">
        <f>IF(AV28&gt;0,AV$28*AY97,0)</f>
        <v>0</v>
      </c>
      <c r="AW96" s="42">
        <f>IF(AW28&gt;0,AW$28*AY97,0)</f>
        <v>0</v>
      </c>
      <c r="AX96" s="42">
        <f>IF(AX28&gt;0,AX$28*AY97,0)</f>
        <v>0</v>
      </c>
      <c r="AY96" s="43">
        <v>0</v>
      </c>
      <c r="AZ96" s="41">
        <f>IF(AZ$28&gt;0,AZ$28*(SUMPRODUCT(BA$29:BD$29,BA97:BD97)),0)</f>
        <v>18.499099460922132</v>
      </c>
      <c r="BA96" s="42">
        <f>IF(BA28&gt;0,BA$28*BE97,0)</f>
        <v>0</v>
      </c>
      <c r="BB96" s="42">
        <f>IF(BB28&gt;0,BB$28*BE97,0)</f>
        <v>0</v>
      </c>
      <c r="BC96" s="42">
        <f>IF(BC28&gt;0,BC$28*BE97,0)</f>
        <v>0</v>
      </c>
      <c r="BD96" s="42">
        <f>IF(BD28&gt;0,BD$28*BE97,0)</f>
        <v>11.432438372434895</v>
      </c>
      <c r="BE96" s="43">
        <v>0</v>
      </c>
      <c r="BF96" s="41">
        <f>IF(BF$28&gt;0,BF$28*(SUMPRODUCT(BG$29:BJ$29,BG97:BJ97)),0)</f>
        <v>15.602746823759125</v>
      </c>
      <c r="BG96" s="42">
        <f>IF(BG28&gt;0,BG$28*BK97,0)</f>
        <v>0</v>
      </c>
      <c r="BH96" s="42">
        <f>IF(BH28&gt;0,BH$28*BK97,0)</f>
        <v>1.5502415503982746E-2</v>
      </c>
      <c r="BI96" s="42">
        <f>IF(BI28&gt;0,BI$28*BK97,0)</f>
        <v>0</v>
      </c>
      <c r="BJ96" s="42">
        <f>IF(BJ28&gt;0,BJ$28*BK97,0)</f>
        <v>1.8348718800480854</v>
      </c>
      <c r="BK96" s="43">
        <v>0</v>
      </c>
      <c r="BL96" s="41">
        <f>IF(BL$28&gt;0,BL$28*(SUMPRODUCT(BM$29:BP$29,BM97:BP97)),0)</f>
        <v>11.554541329256159</v>
      </c>
      <c r="BM96" s="42">
        <f>IF(BM28&gt;0,BM$28*BQ97,0)</f>
        <v>0</v>
      </c>
      <c r="BN96" s="42">
        <f>IF(BN28&gt;0,BN$28*BQ97,0)</f>
        <v>0</v>
      </c>
      <c r="BO96" s="42">
        <f>IF(BO28&gt;0,BO$28*BQ97,0)</f>
        <v>0</v>
      </c>
      <c r="BP96" s="42">
        <f>IF(BP28&gt;0,BP$28*BQ97,0)</f>
        <v>5.2835809251832483E-2</v>
      </c>
      <c r="BQ96" s="43">
        <v>0</v>
      </c>
      <c r="BR96" s="41">
        <f>IF(BR$28&gt;0,BR$28*(SUMPRODUCT(BS$29:BV$29,BS97:BV97)),0)</f>
        <v>6.4416149735758674</v>
      </c>
      <c r="BS96" s="42">
        <f>IF(BS28&gt;0,BS$28*BW97,0)</f>
        <v>0</v>
      </c>
      <c r="BT96" s="42">
        <f>IF(BT28&gt;0,BT$28*BW97,0)</f>
        <v>0</v>
      </c>
      <c r="BU96" s="42">
        <f>IF(BU28&gt;0,BU$28*BW97,0)</f>
        <v>0</v>
      </c>
      <c r="BV96" s="42">
        <f>IF(BV28&gt;0,BV$28*BW97,0)</f>
        <v>0</v>
      </c>
      <c r="BW96" s="43">
        <v>0</v>
      </c>
      <c r="BX96" s="41">
        <f>IF(BX$28&gt;0,BX$28*(SUMPRODUCT(BY$29:CB$29,BY97:CB97)),0)</f>
        <v>18.487085358665581</v>
      </c>
      <c r="BY96" s="42">
        <f>IF(BY28&gt;0,BY$28*CC97,0)</f>
        <v>0</v>
      </c>
      <c r="BZ96" s="42">
        <f>IF(BZ28&gt;0,BZ$28*CC97,0)</f>
        <v>0</v>
      </c>
      <c r="CA96" s="42">
        <f>IF(CA28&gt;0,CA$28*CC97,0)</f>
        <v>0</v>
      </c>
      <c r="CB96" s="42">
        <f>IF(CB28&gt;0,CB$28*CC97,0)</f>
        <v>11.432438372434895</v>
      </c>
      <c r="CC96" s="43">
        <v>0</v>
      </c>
      <c r="CD96" s="41">
        <f>IF(CD$28&gt;0,CD$28*(SUMPRODUCT(CE$29:CH$29,CE97:CH97)),0)</f>
        <v>15.578439663155821</v>
      </c>
      <c r="CE96" s="42">
        <f>IF(CE28&gt;0,CE$28*CI97,0)</f>
        <v>0</v>
      </c>
      <c r="CF96" s="42">
        <f>IF(CF28&gt;0,CF$28*CI97,0)</f>
        <v>1.5502415503982746E-2</v>
      </c>
      <c r="CG96" s="42">
        <f>IF(CG28&gt;0,CG$28*CI97,0)</f>
        <v>0</v>
      </c>
      <c r="CH96" s="42">
        <f>IF(CH28&gt;0,CH$28*CI97,0)</f>
        <v>1.8348718800480854</v>
      </c>
      <c r="CI96" s="43">
        <v>0</v>
      </c>
      <c r="CJ96" s="41">
        <f>IF(CJ$28&gt;0,CJ$28*(SUMPRODUCT(CK$29:CN$29,CK97:CN97)),0)</f>
        <v>11.556257439097317</v>
      </c>
      <c r="CK96" s="42">
        <f>IF(CK28&gt;0,CK$28*CO97,0)</f>
        <v>0</v>
      </c>
      <c r="CL96" s="42">
        <f>IF(CL28&gt;0,CL$28*CO97,0)</f>
        <v>0</v>
      </c>
      <c r="CM96" s="42">
        <f>IF(CM28&gt;0,CM$28*CO97,0)</f>
        <v>0</v>
      </c>
      <c r="CN96" s="42">
        <f>IF(CN28&gt;0,CN$28*CO97,0)</f>
        <v>5.2835809251832483E-2</v>
      </c>
      <c r="CO96" s="43">
        <v>0</v>
      </c>
      <c r="CP96" s="41">
        <f>IF(CP$28&gt;0,CP$28*(SUMPRODUCT(CQ$29:CT$29,CQ97:CT97)),0)</f>
        <v>7.1318952843764229</v>
      </c>
      <c r="CQ96" s="42">
        <f>IF(CQ28&gt;0,CQ$28*CU97,0)</f>
        <v>0</v>
      </c>
      <c r="CR96" s="42">
        <f>IF(CR28&gt;0,CR$28*CU97,0)</f>
        <v>0</v>
      </c>
      <c r="CS96" s="42">
        <f>IF(CS28&gt;0,CS$28*CU97,0)</f>
        <v>0</v>
      </c>
      <c r="CT96" s="42">
        <f>IF(CT28&gt;0,CT$28*CU97,0)</f>
        <v>0</v>
      </c>
      <c r="CU96" s="43">
        <v>0</v>
      </c>
    </row>
    <row r="97" spans="1:99" ht="12.75" customHeight="1" x14ac:dyDescent="0.2">
      <c r="A97" s="29">
        <v>91</v>
      </c>
      <c r="C97" s="36" t="s">
        <v>80</v>
      </c>
      <c r="D97" s="44">
        <f t="shared" ref="D97:AI97" si="15">SUM(D76:D96)</f>
        <v>44.40170891173333</v>
      </c>
      <c r="E97" s="44">
        <f t="shared" si="15"/>
        <v>105.92450083591629</v>
      </c>
      <c r="F97" s="44">
        <f t="shared" si="15"/>
        <v>321.84387322918371</v>
      </c>
      <c r="G97" s="44">
        <f t="shared" si="15"/>
        <v>30.447608623895302</v>
      </c>
      <c r="H97" s="44">
        <f t="shared" si="15"/>
        <v>239.8142710625936</v>
      </c>
      <c r="I97" s="44">
        <f t="shared" si="15"/>
        <v>54.648211467103067</v>
      </c>
      <c r="J97" s="44">
        <f t="shared" si="15"/>
        <v>53.638302374496121</v>
      </c>
      <c r="K97" s="44">
        <f t="shared" si="15"/>
        <v>122.54169570711186</v>
      </c>
      <c r="L97" s="44">
        <f t="shared" si="15"/>
        <v>253.29657039307375</v>
      </c>
      <c r="M97" s="44">
        <f t="shared" si="15"/>
        <v>70.100626073179782</v>
      </c>
      <c r="N97" s="44">
        <f t="shared" si="15"/>
        <v>263.4675632572114</v>
      </c>
      <c r="O97" s="44">
        <f t="shared" si="15"/>
        <v>38.10395307668805</v>
      </c>
      <c r="P97" s="44">
        <f t="shared" si="15"/>
        <v>56.619583554001494</v>
      </c>
      <c r="Q97" s="44">
        <f t="shared" si="15"/>
        <v>137.10855140018023</v>
      </c>
      <c r="R97" s="44">
        <f t="shared" si="15"/>
        <v>165.55872316069707</v>
      </c>
      <c r="S97" s="44">
        <f t="shared" si="15"/>
        <v>102.43977186762388</v>
      </c>
      <c r="T97" s="44">
        <f t="shared" si="15"/>
        <v>241.95451319569625</v>
      </c>
      <c r="U97" s="44">
        <f t="shared" si="15"/>
        <v>26.648384944639325</v>
      </c>
      <c r="V97" s="44">
        <f t="shared" si="15"/>
        <v>60.006514328012955</v>
      </c>
      <c r="W97" s="44">
        <f t="shared" si="15"/>
        <v>115.71149782704065</v>
      </c>
      <c r="X97" s="44">
        <f t="shared" si="15"/>
        <v>115.67391570532051</v>
      </c>
      <c r="Y97" s="44">
        <f t="shared" si="15"/>
        <v>107.87453330154034</v>
      </c>
      <c r="Z97" s="44">
        <f t="shared" si="15"/>
        <v>186.30593951817011</v>
      </c>
      <c r="AA97" s="44">
        <f t="shared" si="15"/>
        <v>11.821283673278637</v>
      </c>
      <c r="AB97" s="44">
        <f t="shared" si="15"/>
        <v>34.900346071172827</v>
      </c>
      <c r="AC97" s="44">
        <f t="shared" si="15"/>
        <v>85.29120610221689</v>
      </c>
      <c r="AD97" s="44">
        <f t="shared" si="15"/>
        <v>242.957544475167</v>
      </c>
      <c r="AE97" s="44">
        <f t="shared" si="15"/>
        <v>22.800909647425879</v>
      </c>
      <c r="AF97" s="44">
        <f t="shared" si="15"/>
        <v>196.62073289202371</v>
      </c>
      <c r="AG97" s="44">
        <f t="shared" si="15"/>
        <v>54.648211467103067</v>
      </c>
      <c r="AH97" s="44">
        <f t="shared" si="15"/>
        <v>30.545337627909809</v>
      </c>
      <c r="AI97" s="44">
        <f t="shared" si="15"/>
        <v>88.115275091207906</v>
      </c>
      <c r="AJ97" s="44">
        <f t="shared" ref="AJ97:BO97" si="16">SUM(AJ76:AJ96)</f>
        <v>114.26950695260857</v>
      </c>
      <c r="AK97" s="44">
        <f t="shared" si="16"/>
        <v>47.277544529612705</v>
      </c>
      <c r="AL97" s="44">
        <f t="shared" si="16"/>
        <v>189.05465673862426</v>
      </c>
      <c r="AM97" s="44">
        <f t="shared" si="16"/>
        <v>26.629408153663704</v>
      </c>
      <c r="AN97" s="44">
        <f t="shared" si="16"/>
        <v>27.197180632068786</v>
      </c>
      <c r="AO97" s="44">
        <f t="shared" si="16"/>
        <v>67.406262959637104</v>
      </c>
      <c r="AP97" s="44">
        <f t="shared" si="16"/>
        <v>72.396459271923746</v>
      </c>
      <c r="AQ97" s="44">
        <f t="shared" si="16"/>
        <v>52.114269364256934</v>
      </c>
      <c r="AR97" s="44">
        <f t="shared" si="16"/>
        <v>168.41131993322421</v>
      </c>
      <c r="AS97" s="44">
        <f t="shared" si="16"/>
        <v>8.0683098680537668</v>
      </c>
      <c r="AT97" s="44">
        <f t="shared" si="16"/>
        <v>21.462671492256007</v>
      </c>
      <c r="AU97" s="44">
        <f t="shared" si="16"/>
        <v>50.891096471401418</v>
      </c>
      <c r="AV97" s="44">
        <f t="shared" si="16"/>
        <v>41.482767707546202</v>
      </c>
      <c r="AW97" s="44">
        <f t="shared" si="16"/>
        <v>43.844525812212986</v>
      </c>
      <c r="AX97" s="44">
        <f t="shared" si="16"/>
        <v>125.19202822309387</v>
      </c>
      <c r="AY97" s="44">
        <f t="shared" si="16"/>
        <v>5.4102192392627027</v>
      </c>
      <c r="AZ97" s="44">
        <f t="shared" si="16"/>
        <v>34.822460996240096</v>
      </c>
      <c r="BA97" s="44">
        <f t="shared" si="16"/>
        <v>85.29120610221689</v>
      </c>
      <c r="BB97" s="44">
        <f t="shared" si="16"/>
        <v>242.957544475167</v>
      </c>
      <c r="BC97" s="44">
        <f t="shared" si="16"/>
        <v>22.800909647425879</v>
      </c>
      <c r="BD97" s="44">
        <f t="shared" si="16"/>
        <v>196.62073289202371</v>
      </c>
      <c r="BE97" s="44">
        <f t="shared" si="16"/>
        <v>54.648211467103067</v>
      </c>
      <c r="BF97" s="44">
        <f t="shared" si="16"/>
        <v>31.355261816038592</v>
      </c>
      <c r="BG97" s="44">
        <f t="shared" si="16"/>
        <v>88.115275091207906</v>
      </c>
      <c r="BH97" s="44">
        <f t="shared" si="16"/>
        <v>114.26831869514133</v>
      </c>
      <c r="BI97" s="44">
        <f t="shared" si="16"/>
        <v>47.277544529612705</v>
      </c>
      <c r="BJ97" s="44">
        <f t="shared" si="16"/>
        <v>188.91401412635918</v>
      </c>
      <c r="BK97" s="44">
        <f t="shared" si="16"/>
        <v>24.733583273422507</v>
      </c>
      <c r="BL97" s="44">
        <f t="shared" si="16"/>
        <v>27.470880058582313</v>
      </c>
      <c r="BM97" s="44">
        <f t="shared" si="16"/>
        <v>67.406262959637104</v>
      </c>
      <c r="BN97" s="44">
        <f t="shared" si="16"/>
        <v>72.396459271923746</v>
      </c>
      <c r="BO97" s="44">
        <f t="shared" si="16"/>
        <v>52.114269364256934</v>
      </c>
      <c r="BP97" s="44">
        <f t="shared" ref="BP97:CU97" si="17">SUM(BP76:BP96)</f>
        <v>168.37098647536271</v>
      </c>
      <c r="BQ97" s="44">
        <f t="shared" si="17"/>
        <v>4.5754967746463668</v>
      </c>
      <c r="BR97" s="44">
        <f t="shared" si="17"/>
        <v>20.831072009354976</v>
      </c>
      <c r="BS97" s="44">
        <f t="shared" si="17"/>
        <v>50.891096471401418</v>
      </c>
      <c r="BT97" s="44">
        <f t="shared" si="17"/>
        <v>41.482767707546202</v>
      </c>
      <c r="BU97" s="44">
        <f t="shared" si="17"/>
        <v>43.844525812212986</v>
      </c>
      <c r="BV97" s="44">
        <f t="shared" si="17"/>
        <v>125.19202822309387</v>
      </c>
      <c r="BW97" s="44">
        <f t="shared" si="17"/>
        <v>3.6333929906341127</v>
      </c>
      <c r="BX97" s="44">
        <f t="shared" si="17"/>
        <v>35.353442699284145</v>
      </c>
      <c r="BY97" s="44">
        <f t="shared" si="17"/>
        <v>85.29120610221689</v>
      </c>
      <c r="BZ97" s="44">
        <f t="shared" si="17"/>
        <v>242.957544475167</v>
      </c>
      <c r="CA97" s="44">
        <f t="shared" si="17"/>
        <v>22.800909647425879</v>
      </c>
      <c r="CB97" s="44">
        <f t="shared" si="17"/>
        <v>196.62073289202371</v>
      </c>
      <c r="CC97" s="44">
        <f t="shared" si="17"/>
        <v>54.648211467103067</v>
      </c>
      <c r="CD97" s="44">
        <f t="shared" si="17"/>
        <v>31.759147167163647</v>
      </c>
      <c r="CE97" s="44">
        <f t="shared" si="17"/>
        <v>88.115275091207906</v>
      </c>
      <c r="CF97" s="44">
        <f t="shared" si="17"/>
        <v>114.26831869514133</v>
      </c>
      <c r="CG97" s="44">
        <f t="shared" si="17"/>
        <v>47.277544529612705</v>
      </c>
      <c r="CH97" s="44">
        <f t="shared" si="17"/>
        <v>188.91401412635918</v>
      </c>
      <c r="CI97" s="44">
        <f t="shared" si="17"/>
        <v>24.733583273422507</v>
      </c>
      <c r="CJ97" s="44">
        <f t="shared" si="17"/>
        <v>27.727582293020475</v>
      </c>
      <c r="CK97" s="44">
        <f t="shared" si="17"/>
        <v>67.406262959637104</v>
      </c>
      <c r="CL97" s="44">
        <f t="shared" si="17"/>
        <v>72.396459271923746</v>
      </c>
      <c r="CM97" s="44">
        <f t="shared" si="17"/>
        <v>52.114269364256934</v>
      </c>
      <c r="CN97" s="44">
        <f t="shared" si="17"/>
        <v>168.37098647536271</v>
      </c>
      <c r="CO97" s="44">
        <f t="shared" si="17"/>
        <v>4.5754967746463668</v>
      </c>
      <c r="CP97" s="44">
        <f t="shared" si="17"/>
        <v>22.059037581351504</v>
      </c>
      <c r="CQ97" s="44">
        <f t="shared" si="17"/>
        <v>50.891096471401418</v>
      </c>
      <c r="CR97" s="44">
        <f t="shared" si="17"/>
        <v>41.482767707546202</v>
      </c>
      <c r="CS97" s="44">
        <f t="shared" si="17"/>
        <v>43.844525812212986</v>
      </c>
      <c r="CT97" s="44">
        <f t="shared" si="17"/>
        <v>125.19202822309387</v>
      </c>
      <c r="CU97" s="44">
        <f t="shared" si="17"/>
        <v>3.6333929906341127</v>
      </c>
    </row>
    <row r="98" spans="1:99" ht="12.75" customHeight="1" x14ac:dyDescent="0.2">
      <c r="A98" s="29">
        <v>92</v>
      </c>
      <c r="B98" s="46" t="s">
        <v>86</v>
      </c>
      <c r="C98" s="36" t="s">
        <v>57</v>
      </c>
      <c r="D98" s="39">
        <f>D$8*LCI!$H$4</f>
        <v>4.4178860124259006E-2</v>
      </c>
      <c r="E98" s="39">
        <f>E$8*LCI!$O$4</f>
        <v>0</v>
      </c>
      <c r="F98" s="39">
        <f>F$8*LCI!$V$4</f>
        <v>0</v>
      </c>
      <c r="G98" s="39">
        <f>G$8*LCI!$AC$4</f>
        <v>0</v>
      </c>
      <c r="H98" s="39">
        <f>H$8*LCI!$AJ$4</f>
        <v>0</v>
      </c>
      <c r="I98" s="39">
        <f>I$8*LCI!$AQ$4</f>
        <v>0</v>
      </c>
      <c r="J98" s="39">
        <f>J$8*LCI!$H$4</f>
        <v>4.8338509335240733E-2</v>
      </c>
      <c r="K98" s="39">
        <f>K$8*LCI!$O$4</f>
        <v>0</v>
      </c>
      <c r="L98" s="39">
        <f>L$8*LCI!$V$4</f>
        <v>0</v>
      </c>
      <c r="M98" s="39">
        <f>M$8*LCI!$AC$4</f>
        <v>0</v>
      </c>
      <c r="N98" s="39">
        <f>N$8*LCI!$AJ$4</f>
        <v>0</v>
      </c>
      <c r="O98" s="39">
        <f>O$8*LCI!$AQ$4</f>
        <v>0</v>
      </c>
      <c r="P98" s="39">
        <f>P$8*LCI!$H$4</f>
        <v>2.7542190195631647E-2</v>
      </c>
      <c r="Q98" s="39">
        <f>Q$8*LCI!$O$4</f>
        <v>0</v>
      </c>
      <c r="R98" s="39">
        <f>R$8*LCI!$V$4</f>
        <v>0</v>
      </c>
      <c r="S98" s="39">
        <f>S$8*LCI!$AC$4</f>
        <v>0</v>
      </c>
      <c r="T98" s="39">
        <f>T$8*LCI!$AJ$4</f>
        <v>0</v>
      </c>
      <c r="U98" s="39">
        <f>U$8*LCI!$AQ$4</f>
        <v>0</v>
      </c>
      <c r="V98" s="39">
        <f>V$8*LCI!$H$4</f>
        <v>4.3336815697185192E-2</v>
      </c>
      <c r="W98" s="39">
        <f>W$8*LCI!$O$4</f>
        <v>0</v>
      </c>
      <c r="X98" s="39">
        <f>X$8*LCI!$V$4</f>
        <v>0</v>
      </c>
      <c r="Y98" s="39">
        <f>Y$8*LCI!$AC$4</f>
        <v>0</v>
      </c>
      <c r="Z98" s="39">
        <f>Z$8*LCI!$AJ$4</f>
        <v>0</v>
      </c>
      <c r="AA98" s="39">
        <f>AA$8*LCI!$AQ$4</f>
        <v>0</v>
      </c>
      <c r="AB98" s="39">
        <f>AB$8*LCI!$H$4</f>
        <v>8.1441500359615254E-2</v>
      </c>
      <c r="AC98" s="39">
        <f>AC$8*LCI!$O$4</f>
        <v>0</v>
      </c>
      <c r="AD98" s="39">
        <f>AD$8*LCI!$V$4</f>
        <v>0</v>
      </c>
      <c r="AE98" s="39">
        <f>AE$8*LCI!$AC$4</f>
        <v>0</v>
      </c>
      <c r="AF98" s="39">
        <f>AF$8*LCI!$AJ$4</f>
        <v>0</v>
      </c>
      <c r="AG98" s="39">
        <f>AG$8*LCI!$AQ$4</f>
        <v>0</v>
      </c>
      <c r="AH98" s="39">
        <f>AH$8*LCI!$H$4</f>
        <v>9.330980125349593E-2</v>
      </c>
      <c r="AI98" s="39">
        <f>AI$8*LCI!$O$4</f>
        <v>0</v>
      </c>
      <c r="AJ98" s="39">
        <f>AJ$8*LCI!$V$4</f>
        <v>0</v>
      </c>
      <c r="AK98" s="39">
        <f>AK$8*LCI!$AC$4</f>
        <v>0</v>
      </c>
      <c r="AL98" s="39">
        <f>AL$8*LCI!$AJ$4</f>
        <v>0</v>
      </c>
      <c r="AM98" s="39">
        <f>AM$8*LCI!$AQ$4</f>
        <v>0</v>
      </c>
      <c r="AN98" s="39">
        <f>AN$8*LCI!$H$4</f>
        <v>9.556313352825109E-2</v>
      </c>
      <c r="AO98" s="39">
        <f>AO$8*LCI!$O$4</f>
        <v>0</v>
      </c>
      <c r="AP98" s="39">
        <f>AP$8*LCI!$V$4</f>
        <v>0</v>
      </c>
      <c r="AQ98" s="39">
        <f>AQ$8*LCI!$AC$4</f>
        <v>0</v>
      </c>
      <c r="AR98" s="39">
        <f>AR$8*LCI!$AJ$4</f>
        <v>0</v>
      </c>
      <c r="AS98" s="39">
        <f>AS$8*LCI!$AQ$4</f>
        <v>0</v>
      </c>
      <c r="AT98" s="39">
        <f>AT$8*LCI!$H$4</f>
        <v>0.12808291525709034</v>
      </c>
      <c r="AU98" s="39">
        <f>AU$8*LCI!$O$4</f>
        <v>0</v>
      </c>
      <c r="AV98" s="39">
        <f>AV$8*LCI!$V$4</f>
        <v>0</v>
      </c>
      <c r="AW98" s="39">
        <f>AW$8*LCI!$AC$4</f>
        <v>0</v>
      </c>
      <c r="AX98" s="39">
        <f>AX$8*LCI!$AJ$4</f>
        <v>0</v>
      </c>
      <c r="AY98" s="39">
        <f>AY$8*LCI!$AQ$4</f>
        <v>0</v>
      </c>
      <c r="AZ98" s="39">
        <f>AZ$8*LCI!$H$4</f>
        <v>8.1598837523007922E-2</v>
      </c>
      <c r="BA98" s="39">
        <f>BA$8*LCI!$O$4</f>
        <v>0</v>
      </c>
      <c r="BB98" s="39">
        <f>BB$8*LCI!$V$4</f>
        <v>0</v>
      </c>
      <c r="BC98" s="39">
        <f>BC$8*LCI!$AC$4</f>
        <v>0</v>
      </c>
      <c r="BD98" s="39">
        <f>BD$8*LCI!$AJ$4</f>
        <v>0</v>
      </c>
      <c r="BE98" s="39">
        <f>BE$8*LCI!$AQ$4</f>
        <v>0</v>
      </c>
      <c r="BF98" s="39">
        <f>BF$8*LCI!$H$4</f>
        <v>9.3430061961794084E-2</v>
      </c>
      <c r="BG98" s="39">
        <f>BG$8*LCI!$O$4</f>
        <v>0</v>
      </c>
      <c r="BH98" s="39">
        <f>BH$8*LCI!$V$4</f>
        <v>0</v>
      </c>
      <c r="BI98" s="39">
        <f>BI$8*LCI!$AC$4</f>
        <v>0</v>
      </c>
      <c r="BJ98" s="39">
        <f>BJ$8*LCI!$AJ$4</f>
        <v>0</v>
      </c>
      <c r="BK98" s="39">
        <f>BK$8*LCI!$AQ$4</f>
        <v>0</v>
      </c>
      <c r="BL98" s="39">
        <f>BL$8*LCI!$H$4</f>
        <v>9.5660907839056064E-2</v>
      </c>
      <c r="BM98" s="39">
        <f>BM$8*LCI!$O$4</f>
        <v>0</v>
      </c>
      <c r="BN98" s="39">
        <f>BN$8*LCI!$V$4</f>
        <v>0</v>
      </c>
      <c r="BO98" s="39">
        <f>BO$8*LCI!$AC$4</f>
        <v>0</v>
      </c>
      <c r="BP98" s="39">
        <f>BP$8*LCI!$AJ$4</f>
        <v>0</v>
      </c>
      <c r="BQ98" s="39">
        <f>BQ$8*LCI!$AQ$4</f>
        <v>0</v>
      </c>
      <c r="BR98" s="39">
        <f>BR$8*LCI!$H$4</f>
        <v>0.12244310530347034</v>
      </c>
      <c r="BS98" s="39">
        <f>BS$8*LCI!$O$4</f>
        <v>0</v>
      </c>
      <c r="BT98" s="39">
        <f>BT$8*LCI!$V$4</f>
        <v>0</v>
      </c>
      <c r="BU98" s="39">
        <f>BU$8*LCI!$AC$4</f>
        <v>0</v>
      </c>
      <c r="BV98" s="39">
        <f>BV$8*LCI!$AJ$4</f>
        <v>0</v>
      </c>
      <c r="BW98" s="39">
        <f>BW$8*LCI!$AQ$4</f>
        <v>0</v>
      </c>
      <c r="BX98" s="39">
        <f>BX$8*LCI!$H$4</f>
        <v>8.1553056827641981E-2</v>
      </c>
      <c r="BY98" s="39">
        <f>BY$8*LCI!$O$4</f>
        <v>0</v>
      </c>
      <c r="BZ98" s="39">
        <f>BZ$8*LCI!$V$4</f>
        <v>0</v>
      </c>
      <c r="CA98" s="39">
        <f>CA$8*LCI!$AC$4</f>
        <v>0</v>
      </c>
      <c r="CB98" s="39">
        <f>CB$8*LCI!$AJ$4</f>
        <v>0</v>
      </c>
      <c r="CC98" s="39">
        <f>CC$8*LCI!$AQ$4</f>
        <v>0</v>
      </c>
      <c r="CD98" s="39">
        <f>CD$8*LCI!$H$4</f>
        <v>9.3299900318506615E-2</v>
      </c>
      <c r="CE98" s="39">
        <f>CE$8*LCI!$O$4</f>
        <v>0</v>
      </c>
      <c r="CF98" s="39">
        <f>CF$8*LCI!$V$4</f>
        <v>0</v>
      </c>
      <c r="CG98" s="39">
        <f>CG$8*LCI!$AC$4</f>
        <v>0</v>
      </c>
      <c r="CH98" s="39">
        <f>CH$8*LCI!$AJ$4</f>
        <v>0</v>
      </c>
      <c r="CI98" s="39">
        <f>CI$8*LCI!$AQ$4</f>
        <v>0</v>
      </c>
      <c r="CJ98" s="39">
        <f>CJ$8*LCI!$H$4</f>
        <v>9.567320069453894E-2</v>
      </c>
      <c r="CK98" s="39">
        <f>CK$8*LCI!$O$4</f>
        <v>0</v>
      </c>
      <c r="CL98" s="39">
        <f>CL$8*LCI!$V$4</f>
        <v>0</v>
      </c>
      <c r="CM98" s="39">
        <f>CM$8*LCI!$AC$4</f>
        <v>0</v>
      </c>
      <c r="CN98" s="39">
        <f>CN$8*LCI!$AJ$4</f>
        <v>0</v>
      </c>
      <c r="CO98" s="39">
        <f>CO$8*LCI!$AQ$4</f>
        <v>0</v>
      </c>
      <c r="CP98" s="39">
        <f>CP$8*LCI!$H$4</f>
        <v>0.13256299762946691</v>
      </c>
      <c r="CQ98" s="39">
        <f>CQ$8*LCI!$O$4</f>
        <v>0</v>
      </c>
      <c r="CR98" s="39">
        <f>CR$8*LCI!$V$4</f>
        <v>0</v>
      </c>
      <c r="CS98" s="39">
        <f>CS$8*LCI!$AC$4</f>
        <v>0</v>
      </c>
      <c r="CT98" s="39">
        <f>CT$8*LCI!$AJ$4</f>
        <v>0</v>
      </c>
      <c r="CU98" s="39">
        <f>CU$8*LCI!$AQ$4</f>
        <v>0</v>
      </c>
    </row>
    <row r="99" spans="1:99" ht="12.75" customHeight="1" x14ac:dyDescent="0.2">
      <c r="A99" s="29">
        <v>93</v>
      </c>
      <c r="C99" s="36" t="s">
        <v>58</v>
      </c>
      <c r="D99" s="39">
        <f>D$9*LCI!$H$5</f>
        <v>1.7098566780114941</v>
      </c>
      <c r="E99" s="39">
        <f>E$9*LCI!$O$5</f>
        <v>0</v>
      </c>
      <c r="F99" s="39">
        <f>F$9*LCI!$V$5</f>
        <v>0</v>
      </c>
      <c r="G99" s="39">
        <f>G$9*LCI!$AC$5</f>
        <v>0</v>
      </c>
      <c r="H99" s="39">
        <f>H$9*LCI!$AJ$5</f>
        <v>0</v>
      </c>
      <c r="I99" s="39">
        <f>I$9*LCI!$AQ$5</f>
        <v>0</v>
      </c>
      <c r="J99" s="39">
        <f>J$9*LCI!$H$5</f>
        <v>1.6497976701143149</v>
      </c>
      <c r="K99" s="39">
        <f>K$9*LCI!$O$5</f>
        <v>0</v>
      </c>
      <c r="L99" s="39">
        <f>L$9*LCI!$V$5</f>
        <v>0</v>
      </c>
      <c r="M99" s="39">
        <f>M$9*LCI!$AC$5</f>
        <v>0</v>
      </c>
      <c r="N99" s="39">
        <f>N$9*LCI!$AJ$5</f>
        <v>0</v>
      </c>
      <c r="O99" s="39">
        <f>O$9*LCI!$AQ$5</f>
        <v>0</v>
      </c>
      <c r="P99" s="39">
        <f>P$9*LCI!$H$5</f>
        <v>1.8107359323823498</v>
      </c>
      <c r="Q99" s="39">
        <f>Q$9*LCI!$O$5</f>
        <v>0</v>
      </c>
      <c r="R99" s="39">
        <f>R$9*LCI!$V$5</f>
        <v>0</v>
      </c>
      <c r="S99" s="39">
        <f>S$9*LCI!$AC$5</f>
        <v>0</v>
      </c>
      <c r="T99" s="39">
        <f>T$9*LCI!$AJ$5</f>
        <v>0</v>
      </c>
      <c r="U99" s="39">
        <f>U$9*LCI!$AQ$5</f>
        <v>0</v>
      </c>
      <c r="V99" s="39">
        <f>V$9*LCI!$H$5</f>
        <v>1.8957508313270466</v>
      </c>
      <c r="W99" s="39">
        <f>W$9*LCI!$O$5</f>
        <v>0</v>
      </c>
      <c r="X99" s="39">
        <f>X$9*LCI!$V$5</f>
        <v>0</v>
      </c>
      <c r="Y99" s="39">
        <f>Y$9*LCI!$AC$5</f>
        <v>0</v>
      </c>
      <c r="Z99" s="39">
        <f>Z$9*LCI!$AJ$5</f>
        <v>0</v>
      </c>
      <c r="AA99" s="39">
        <f>AA$9*LCI!$AQ$5</f>
        <v>0</v>
      </c>
      <c r="AB99" s="39">
        <f>AB$9*LCI!$H$5</f>
        <v>1.7298607471361289</v>
      </c>
      <c r="AC99" s="39">
        <f>AC$9*LCI!$O$5</f>
        <v>0</v>
      </c>
      <c r="AD99" s="39">
        <f>AD$9*LCI!$V$5</f>
        <v>0</v>
      </c>
      <c r="AE99" s="39">
        <f>AE$9*LCI!$AC$5</f>
        <v>0</v>
      </c>
      <c r="AF99" s="39">
        <f>AF$9*LCI!$AJ$5</f>
        <v>0</v>
      </c>
      <c r="AG99" s="39">
        <f>AG$9*LCI!$AQ$5</f>
        <v>0</v>
      </c>
      <c r="AH99" s="39">
        <f>AH$9*LCI!$H$5</f>
        <v>1.6015717620412078</v>
      </c>
      <c r="AI99" s="39">
        <f>AI$9*LCI!$O$5</f>
        <v>0</v>
      </c>
      <c r="AJ99" s="39">
        <f>AJ$9*LCI!$V$5</f>
        <v>0</v>
      </c>
      <c r="AK99" s="39">
        <f>AK$9*LCI!$AC$5</f>
        <v>0</v>
      </c>
      <c r="AL99" s="39">
        <f>AL$9*LCI!$AJ$5</f>
        <v>0</v>
      </c>
      <c r="AM99" s="39">
        <f>AM$9*LCI!$AQ$5</f>
        <v>0</v>
      </c>
      <c r="AN99" s="39">
        <f>AN$9*LCI!$H$5</f>
        <v>1.6196127202068846</v>
      </c>
      <c r="AO99" s="39">
        <f>AO$9*LCI!$O$5</f>
        <v>0</v>
      </c>
      <c r="AP99" s="39">
        <f>AP$9*LCI!$V$5</f>
        <v>0</v>
      </c>
      <c r="AQ99" s="39">
        <f>AQ$9*LCI!$AC$5</f>
        <v>0</v>
      </c>
      <c r="AR99" s="39">
        <f>AR$9*LCI!$AJ$5</f>
        <v>0</v>
      </c>
      <c r="AS99" s="39">
        <f>AS$9*LCI!$AQ$5</f>
        <v>0</v>
      </c>
      <c r="AT99" s="39">
        <f>AT$9*LCI!$H$5</f>
        <v>1.5949358443411048</v>
      </c>
      <c r="AU99" s="39">
        <f>AU$9*LCI!$O$5</f>
        <v>0</v>
      </c>
      <c r="AV99" s="39">
        <f>AV$9*LCI!$V$5</f>
        <v>0</v>
      </c>
      <c r="AW99" s="39">
        <f>AW$9*LCI!$AC$5</f>
        <v>0</v>
      </c>
      <c r="AX99" s="39">
        <f>AX$9*LCI!$AJ$5</f>
        <v>0</v>
      </c>
      <c r="AY99" s="39">
        <f>AY$9*LCI!$AQ$5</f>
        <v>0</v>
      </c>
      <c r="AZ99" s="39">
        <f>AZ$9*LCI!$H$5</f>
        <v>1.7310086472181334</v>
      </c>
      <c r="BA99" s="39">
        <f>BA$9*LCI!$O$5</f>
        <v>0</v>
      </c>
      <c r="BB99" s="39">
        <f>BB$9*LCI!$V$5</f>
        <v>0</v>
      </c>
      <c r="BC99" s="39">
        <f>BC$9*LCI!$AC$5</f>
        <v>0</v>
      </c>
      <c r="BD99" s="39">
        <f>BD$9*LCI!$AJ$5</f>
        <v>0</v>
      </c>
      <c r="BE99" s="39">
        <f>BE$9*LCI!$AQ$5</f>
        <v>0</v>
      </c>
      <c r="BF99" s="39">
        <f>BF$9*LCI!$H$5</f>
        <v>1.6006078401100261</v>
      </c>
      <c r="BG99" s="39">
        <f>BG$9*LCI!$O$5</f>
        <v>0</v>
      </c>
      <c r="BH99" s="39">
        <f>BH$9*LCI!$V$5</f>
        <v>0</v>
      </c>
      <c r="BI99" s="39">
        <f>BI$9*LCI!$AC$5</f>
        <v>0</v>
      </c>
      <c r="BJ99" s="39">
        <f>BJ$9*LCI!$AJ$5</f>
        <v>0</v>
      </c>
      <c r="BK99" s="39">
        <f>BK$9*LCI!$AQ$5</f>
        <v>0</v>
      </c>
      <c r="BL99" s="39">
        <f>BL$9*LCI!$H$5</f>
        <v>1.6112888535823147</v>
      </c>
      <c r="BM99" s="39">
        <f>BM$9*LCI!$O$5</f>
        <v>0</v>
      </c>
      <c r="BN99" s="39">
        <f>BN$9*LCI!$V$5</f>
        <v>0</v>
      </c>
      <c r="BO99" s="39">
        <f>BO$9*LCI!$AC$5</f>
        <v>0</v>
      </c>
      <c r="BP99" s="39">
        <f>BP$9*LCI!$AJ$5</f>
        <v>0</v>
      </c>
      <c r="BQ99" s="39">
        <f>BQ$9*LCI!$AQ$5</f>
        <v>0</v>
      </c>
      <c r="BR99" s="39">
        <f>BR$9*LCI!$H$5</f>
        <v>1.516491915420912</v>
      </c>
      <c r="BS99" s="39">
        <f>BS$9*LCI!$O$5</f>
        <v>0</v>
      </c>
      <c r="BT99" s="39">
        <f>BT$9*LCI!$V$5</f>
        <v>0</v>
      </c>
      <c r="BU99" s="39">
        <f>BU$9*LCI!$AC$5</f>
        <v>0</v>
      </c>
      <c r="BV99" s="39">
        <f>BV$9*LCI!$AJ$5</f>
        <v>0</v>
      </c>
      <c r="BW99" s="39">
        <f>BW$9*LCI!$AQ$5</f>
        <v>0</v>
      </c>
      <c r="BX99" s="39">
        <f>BX$9*LCI!$H$5</f>
        <v>1.7314800994551447</v>
      </c>
      <c r="BY99" s="39">
        <f>BY$9*LCI!$O$5</f>
        <v>0</v>
      </c>
      <c r="BZ99" s="39">
        <f>BZ$9*LCI!$V$5</f>
        <v>0</v>
      </c>
      <c r="CA99" s="39">
        <f>CA$9*LCI!$AC$5</f>
        <v>0</v>
      </c>
      <c r="CB99" s="39">
        <f>CB$9*LCI!$AJ$5</f>
        <v>0</v>
      </c>
      <c r="CC99" s="39">
        <f>CC$9*LCI!$AQ$5</f>
        <v>0</v>
      </c>
      <c r="CD99" s="39">
        <f>CD$9*LCI!$H$5</f>
        <v>1.5988775554205388</v>
      </c>
      <c r="CE99" s="39">
        <f>CE$9*LCI!$O$5</f>
        <v>0</v>
      </c>
      <c r="CF99" s="39">
        <f>CF$9*LCI!$V$5</f>
        <v>0</v>
      </c>
      <c r="CG99" s="39">
        <f>CG$9*LCI!$AC$5</f>
        <v>0</v>
      </c>
      <c r="CH99" s="39">
        <f>CH$9*LCI!$AJ$5</f>
        <v>0</v>
      </c>
      <c r="CI99" s="39">
        <f>CI$9*LCI!$AQ$5</f>
        <v>0</v>
      </c>
      <c r="CJ99" s="39">
        <f>CJ$9*LCI!$H$5</f>
        <v>1.6161671426918698</v>
      </c>
      <c r="CK99" s="39">
        <f>CK$9*LCI!$O$5</f>
        <v>0</v>
      </c>
      <c r="CL99" s="39">
        <f>CL$9*LCI!$V$5</f>
        <v>0</v>
      </c>
      <c r="CM99" s="39">
        <f>CM$9*LCI!$AC$5</f>
        <v>0</v>
      </c>
      <c r="CN99" s="39">
        <f>CN$9*LCI!$AJ$5</f>
        <v>0</v>
      </c>
      <c r="CO99" s="39">
        <f>CO$9*LCI!$AQ$5</f>
        <v>0</v>
      </c>
      <c r="CP99" s="39">
        <f>CP$9*LCI!$H$5</f>
        <v>1.6378555458970958</v>
      </c>
      <c r="CQ99" s="39">
        <f>CQ$9*LCI!$O$5</f>
        <v>0</v>
      </c>
      <c r="CR99" s="39">
        <f>CR$9*LCI!$V$5</f>
        <v>0</v>
      </c>
      <c r="CS99" s="39">
        <f>CS$9*LCI!$AC$5</f>
        <v>0</v>
      </c>
      <c r="CT99" s="39">
        <f>CT$9*LCI!$AJ$5</f>
        <v>0</v>
      </c>
      <c r="CU99" s="39">
        <f>CU$9*LCI!$AQ$5</f>
        <v>0</v>
      </c>
    </row>
    <row r="100" spans="1:99" ht="12.75" customHeight="1" x14ac:dyDescent="0.2">
      <c r="A100" s="29">
        <v>94</v>
      </c>
      <c r="C100" s="36" t="s">
        <v>59</v>
      </c>
      <c r="D100" s="39">
        <f>D$10*LCI!$H$6</f>
        <v>1.7012753497461759</v>
      </c>
      <c r="E100" s="39">
        <f>E$10*LCI!$O$6</f>
        <v>0</v>
      </c>
      <c r="F100" s="39">
        <f>F$10*LCI!$V$6</f>
        <v>0</v>
      </c>
      <c r="G100" s="39">
        <f>G$10*LCI!$AC$6</f>
        <v>0</v>
      </c>
      <c r="H100" s="39">
        <f>H$10*LCI!$AJ$6</f>
        <v>0</v>
      </c>
      <c r="I100" s="39">
        <f>I$10*LCI!$AQ$6</f>
        <v>0</v>
      </c>
      <c r="J100" s="39">
        <f>J$10*LCI!$H$6</f>
        <v>1.6250029694812873</v>
      </c>
      <c r="K100" s="39">
        <f>K$10*LCI!$O$6</f>
        <v>0</v>
      </c>
      <c r="L100" s="39">
        <f>L$10*LCI!$V$6</f>
        <v>0</v>
      </c>
      <c r="M100" s="39">
        <f>M$10*LCI!$AC$6</f>
        <v>0</v>
      </c>
      <c r="N100" s="39">
        <f>N$10*LCI!$AJ$6</f>
        <v>0</v>
      </c>
      <c r="O100" s="39">
        <f>O$10*LCI!$AQ$6</f>
        <v>0</v>
      </c>
      <c r="P100" s="39">
        <f>P$10*LCI!$H$6</f>
        <v>1.7477883410682522</v>
      </c>
      <c r="Q100" s="39">
        <f>Q$10*LCI!$O$6</f>
        <v>0</v>
      </c>
      <c r="R100" s="39">
        <f>R$10*LCI!$V$6</f>
        <v>0</v>
      </c>
      <c r="S100" s="39">
        <f>S$10*LCI!$AC$6</f>
        <v>0</v>
      </c>
      <c r="T100" s="39">
        <f>T$10*LCI!$AJ$6</f>
        <v>0</v>
      </c>
      <c r="U100" s="39">
        <f>U$10*LCI!$AQ$6</f>
        <v>0</v>
      </c>
      <c r="V100" s="39">
        <f>V$10*LCI!$H$6</f>
        <v>1.8053859701660884</v>
      </c>
      <c r="W100" s="39">
        <f>W$10*LCI!$O$6</f>
        <v>0</v>
      </c>
      <c r="X100" s="39">
        <f>X$10*LCI!$V$6</f>
        <v>0</v>
      </c>
      <c r="Y100" s="39">
        <f>Y$10*LCI!$AC$6</f>
        <v>0</v>
      </c>
      <c r="Z100" s="39">
        <f>Z$10*LCI!$AJ$6</f>
        <v>0</v>
      </c>
      <c r="AA100" s="39">
        <f>AA$10*LCI!$AQ$6</f>
        <v>0</v>
      </c>
      <c r="AB100" s="39">
        <f>AB$10*LCI!$H$6</f>
        <v>1.6908351505203285</v>
      </c>
      <c r="AC100" s="39">
        <f>AC$10*LCI!$O$6</f>
        <v>0</v>
      </c>
      <c r="AD100" s="39">
        <f>AD$10*LCI!$V$6</f>
        <v>0</v>
      </c>
      <c r="AE100" s="39">
        <f>AE$10*LCI!$AC$6</f>
        <v>0</v>
      </c>
      <c r="AF100" s="39">
        <f>AF$10*LCI!$AJ$6</f>
        <v>0</v>
      </c>
      <c r="AG100" s="39">
        <f>AG$10*LCI!$AQ$6</f>
        <v>0</v>
      </c>
      <c r="AH100" s="39">
        <f>AH$10*LCI!$H$6</f>
        <v>1.538762355219339</v>
      </c>
      <c r="AI100" s="39">
        <f>AI$10*LCI!$O$6</f>
        <v>0</v>
      </c>
      <c r="AJ100" s="39">
        <f>AJ$10*LCI!$V$6</f>
        <v>0</v>
      </c>
      <c r="AK100" s="39">
        <f>AK$10*LCI!$AC$6</f>
        <v>0</v>
      </c>
      <c r="AL100" s="39">
        <f>AL$10*LCI!$AJ$6</f>
        <v>0</v>
      </c>
      <c r="AM100" s="39">
        <f>AM$10*LCI!$AQ$6</f>
        <v>0</v>
      </c>
      <c r="AN100" s="39">
        <f>AN$10*LCI!$H$6</f>
        <v>1.535730022484987</v>
      </c>
      <c r="AO100" s="39">
        <f>AO$10*LCI!$O$6</f>
        <v>0</v>
      </c>
      <c r="AP100" s="39">
        <f>AP$10*LCI!$V$6</f>
        <v>0</v>
      </c>
      <c r="AQ100" s="39">
        <f>AQ$10*LCI!$AC$6</f>
        <v>0</v>
      </c>
      <c r="AR100" s="39">
        <f>AR$10*LCI!$AJ$6</f>
        <v>0</v>
      </c>
      <c r="AS100" s="39">
        <f>AS$10*LCI!$AQ$6</f>
        <v>0</v>
      </c>
      <c r="AT100" s="39">
        <f>AT$10*LCI!$H$6</f>
        <v>1.4454042109686487</v>
      </c>
      <c r="AU100" s="39">
        <f>AU$10*LCI!$O$6</f>
        <v>0</v>
      </c>
      <c r="AV100" s="39">
        <f>AV$10*LCI!$V$6</f>
        <v>0</v>
      </c>
      <c r="AW100" s="39">
        <f>AW$10*LCI!$AC$6</f>
        <v>0</v>
      </c>
      <c r="AX100" s="39">
        <f>AX$10*LCI!$AJ$6</f>
        <v>0</v>
      </c>
      <c r="AY100" s="39">
        <f>AY$10*LCI!$AQ$6</f>
        <v>0</v>
      </c>
      <c r="AZ100" s="39">
        <f>AZ$10*LCI!$H$6</f>
        <v>1.694101681774949</v>
      </c>
      <c r="BA100" s="39">
        <f>BA$10*LCI!$O$6</f>
        <v>0</v>
      </c>
      <c r="BB100" s="39">
        <f>BB$10*LCI!$V$6</f>
        <v>0</v>
      </c>
      <c r="BC100" s="39">
        <f>BC$10*LCI!$AC$6</f>
        <v>0</v>
      </c>
      <c r="BD100" s="39">
        <f>BD$10*LCI!$AJ$6</f>
        <v>0</v>
      </c>
      <c r="BE100" s="39">
        <f>BE$10*LCI!$AQ$6</f>
        <v>0</v>
      </c>
      <c r="BF100" s="39">
        <f>BF$10*LCI!$H$6</f>
        <v>1.5407455622164163</v>
      </c>
      <c r="BG100" s="39">
        <f>BG$10*LCI!$O$6</f>
        <v>0</v>
      </c>
      <c r="BH100" s="39">
        <f>BH$10*LCI!$V$6</f>
        <v>0</v>
      </c>
      <c r="BI100" s="39">
        <f>BI$10*LCI!$AC$6</f>
        <v>0</v>
      </c>
      <c r="BJ100" s="39">
        <f>BJ$10*LCI!$AJ$6</f>
        <v>0</v>
      </c>
      <c r="BK100" s="39">
        <f>BK$10*LCI!$AQ$6</f>
        <v>0</v>
      </c>
      <c r="BL100" s="39">
        <f>BL$10*LCI!$H$6</f>
        <v>1.5373012868312628</v>
      </c>
      <c r="BM100" s="39">
        <f>BM$10*LCI!$O$6</f>
        <v>0</v>
      </c>
      <c r="BN100" s="39">
        <f>BN$10*LCI!$V$6</f>
        <v>0</v>
      </c>
      <c r="BO100" s="39">
        <f>BO$10*LCI!$AC$6</f>
        <v>0</v>
      </c>
      <c r="BP100" s="39">
        <f>BP$10*LCI!$AJ$6</f>
        <v>0</v>
      </c>
      <c r="BQ100" s="39">
        <f>BQ$10*LCI!$AQ$6</f>
        <v>0</v>
      </c>
      <c r="BR100" s="39">
        <f>BR$10*LCI!$H$6</f>
        <v>1.3817594614744431</v>
      </c>
      <c r="BS100" s="39">
        <f>BS$10*LCI!$O$6</f>
        <v>0</v>
      </c>
      <c r="BT100" s="39">
        <f>BT$10*LCI!$V$6</f>
        <v>0</v>
      </c>
      <c r="BU100" s="39">
        <f>BU$10*LCI!$AC$6</f>
        <v>0</v>
      </c>
      <c r="BV100" s="39">
        <f>BV$10*LCI!$AJ$6</f>
        <v>0</v>
      </c>
      <c r="BW100" s="39">
        <f>BW$10*LCI!$AQ$6</f>
        <v>0</v>
      </c>
      <c r="BX100" s="39">
        <f>BX$10*LCI!$H$6</f>
        <v>1.6931512129280064</v>
      </c>
      <c r="BY100" s="39">
        <f>BY$10*LCI!$O$6</f>
        <v>0</v>
      </c>
      <c r="BZ100" s="39">
        <f>BZ$10*LCI!$V$6</f>
        <v>0</v>
      </c>
      <c r="CA100" s="39">
        <f>CA$10*LCI!$AC$6</f>
        <v>0</v>
      </c>
      <c r="CB100" s="39">
        <f>CB$10*LCI!$AJ$6</f>
        <v>0</v>
      </c>
      <c r="CC100" s="39">
        <f>CC$10*LCI!$AQ$6</f>
        <v>0</v>
      </c>
      <c r="CD100" s="39">
        <f>CD$10*LCI!$H$6</f>
        <v>1.5385990799166596</v>
      </c>
      <c r="CE100" s="39">
        <f>CE$10*LCI!$O$6</f>
        <v>0</v>
      </c>
      <c r="CF100" s="39">
        <f>CF$10*LCI!$V$6</f>
        <v>0</v>
      </c>
      <c r="CG100" s="39">
        <f>CG$10*LCI!$AC$6</f>
        <v>0</v>
      </c>
      <c r="CH100" s="39">
        <f>CH$10*LCI!$AJ$6</f>
        <v>0</v>
      </c>
      <c r="CI100" s="39">
        <f>CI$10*LCI!$AQ$6</f>
        <v>0</v>
      </c>
      <c r="CJ100" s="39">
        <f>CJ$10*LCI!$H$6</f>
        <v>1.5374988369379847</v>
      </c>
      <c r="CK100" s="39">
        <f>CK$10*LCI!$O$6</f>
        <v>0</v>
      </c>
      <c r="CL100" s="39">
        <f>CL$10*LCI!$V$6</f>
        <v>0</v>
      </c>
      <c r="CM100" s="39">
        <f>CM$10*LCI!$AC$6</f>
        <v>0</v>
      </c>
      <c r="CN100" s="39">
        <f>CN$10*LCI!$AJ$6</f>
        <v>0</v>
      </c>
      <c r="CO100" s="39">
        <f>CO$10*LCI!$AQ$6</f>
        <v>0</v>
      </c>
      <c r="CP100" s="39">
        <f>CP$10*LCI!$H$6</f>
        <v>1.4959615387240421</v>
      </c>
      <c r="CQ100" s="39">
        <f>CQ$10*LCI!$O$6</f>
        <v>0</v>
      </c>
      <c r="CR100" s="39">
        <f>CR$10*LCI!$V$6</f>
        <v>0</v>
      </c>
      <c r="CS100" s="39">
        <f>CS$10*LCI!$AC$6</f>
        <v>0</v>
      </c>
      <c r="CT100" s="39">
        <f>CT$10*LCI!$AJ$6</f>
        <v>0</v>
      </c>
      <c r="CU100" s="39">
        <f>CU$10*LCI!$AQ$6</f>
        <v>0</v>
      </c>
    </row>
    <row r="101" spans="1:99" ht="12.75" customHeight="1" x14ac:dyDescent="0.2">
      <c r="A101" s="29">
        <v>95</v>
      </c>
      <c r="C101" s="36" t="s">
        <v>60</v>
      </c>
      <c r="D101" s="40">
        <f>D$11*(LCI!$H$7+1.419*SUM(D98:D100,D102:D118))</f>
        <v>18.268286445332773</v>
      </c>
      <c r="E101" s="40">
        <f>E$11*(LCI!$O$7+1.447*SUM(E98:E100,E102:E118))</f>
        <v>0</v>
      </c>
      <c r="F101" s="40">
        <f>F$11*(LCI!$V$7+1.523*SUM(F98:F100,F102:F118))</f>
        <v>0</v>
      </c>
      <c r="G101" s="40">
        <f>G$11*(LCI!$AC$7+1.357*SUM(G98:G100,G102:G118))</f>
        <v>0</v>
      </c>
      <c r="H101" s="40">
        <f>H$11*(LCI!$AJ$7+1.396*SUM(H98:H100,H102:H118))</f>
        <v>0</v>
      </c>
      <c r="I101" s="40">
        <f>I$11*(LCI!$AQ$7+1.25*SUM(I98:I100,I102:I118))</f>
        <v>0</v>
      </c>
      <c r="J101" s="40">
        <f>J$11*(LCI!$H$7+1.419*SUM(J98:J100,J102:J118))</f>
        <v>15.254624583897602</v>
      </c>
      <c r="K101" s="40">
        <f>K$11*(LCI!$O$7+1.447*SUM(K98:K100,K102:K118))</f>
        <v>0</v>
      </c>
      <c r="L101" s="40">
        <f>L$11*(LCI!$V$7+1.523*SUM(L98:L100,L102:L118))</f>
        <v>0</v>
      </c>
      <c r="M101" s="40">
        <f>M$11*(LCI!$AC$7+1.357*SUM(M98:M100,M102:M118))</f>
        <v>0</v>
      </c>
      <c r="N101" s="40">
        <f>N$11*(LCI!$AJ$7+1.396*SUM(N98:N100,N102:N118))</f>
        <v>0</v>
      </c>
      <c r="O101" s="40">
        <f>O$11*(LCI!$AQ$7+1.25*SUM(O98:O100,O102:O118))</f>
        <v>0</v>
      </c>
      <c r="P101" s="40">
        <f>P$11*(LCI!$H$7+1.419*SUM(P98:P100,P102:P118))</f>
        <v>10.566995411917917</v>
      </c>
      <c r="Q101" s="40">
        <f>Q$11*(LCI!$O$7+1.447*SUM(Q98:Q100,Q102:Q118))</f>
        <v>0</v>
      </c>
      <c r="R101" s="40">
        <f>R$11*(LCI!$V$7+1.523*SUM(R98:R100,R102:R118))</f>
        <v>0</v>
      </c>
      <c r="S101" s="40">
        <f>S$11*(LCI!$AC$7+1.357*SUM(S98:S100,S102:S118))</f>
        <v>0</v>
      </c>
      <c r="T101" s="40">
        <f>T$11*(LCI!$AJ$7+1.396*SUM(T98:T100,T102:T118))</f>
        <v>0</v>
      </c>
      <c r="U101" s="40">
        <f>U$11*(LCI!$AQ$7+1.25*SUM(U98:U100,U102:U118))</f>
        <v>0</v>
      </c>
      <c r="V101" s="40">
        <f>V$11*(LCI!$H$7+1.419*SUM(V98:V100,V102:V118))</f>
        <v>4.7710452081743888</v>
      </c>
      <c r="W101" s="40">
        <f>W$11*(LCI!$O$7+1.447*SUM(W98:W100,W102:W118))</f>
        <v>0</v>
      </c>
      <c r="X101" s="40">
        <f>X$11*(LCI!$V$7+1.523*SUM(X98:X100,X102:X118))</f>
        <v>0</v>
      </c>
      <c r="Y101" s="40">
        <f>Y$11*(LCI!$AC$7+1.357*SUM(Y98:Y100,Y102:Y118))</f>
        <v>0</v>
      </c>
      <c r="Z101" s="40">
        <f>Z$11*(LCI!$AJ$7+1.396*SUM(Z98:Z100,Z102:Z118))</f>
        <v>0</v>
      </c>
      <c r="AA101" s="40">
        <f>AA$11*(LCI!$AQ$7+1.25*SUM(AA98:AA100,AA102:AA118))</f>
        <v>0</v>
      </c>
      <c r="AB101" s="40">
        <f>AB$11*(LCI!$H$7+1.419*SUM(AB98:AB100,AB102:AB118))</f>
        <v>18.223598147166957</v>
      </c>
      <c r="AC101" s="40">
        <f>AC$11*(LCI!$O$7+1.447*SUM(AC98:AC100,AC102:AC118))</f>
        <v>0</v>
      </c>
      <c r="AD101" s="40">
        <f>AD$11*(LCI!$V$7+1.523*SUM(AD98:AD100,AD102:AD118))</f>
        <v>0</v>
      </c>
      <c r="AE101" s="40">
        <f>AE$11*(LCI!$AC$7+1.357*SUM(AE98:AE100,AE102:AE118))</f>
        <v>0</v>
      </c>
      <c r="AF101" s="40">
        <f>AF$11*(LCI!$AJ$7+1.396*SUM(AF98:AF100,AF102:AF118))</f>
        <v>0</v>
      </c>
      <c r="AG101" s="40">
        <f>AG$11*(LCI!$AQ$7+1.25*SUM(AG98:AG100,AG102:AG118))</f>
        <v>0</v>
      </c>
      <c r="AH101" s="40">
        <f>AH$11*(LCI!$H$7+1.419*SUM(AH98:AH100,AH102:AH118))</f>
        <v>15.828797611133343</v>
      </c>
      <c r="AI101" s="40">
        <f>AI$11*(LCI!$O$7+1.447*SUM(AI98:AI100,AI102:AI118))</f>
        <v>0</v>
      </c>
      <c r="AJ101" s="40">
        <f>AJ$11*(LCI!$V$7+1.523*SUM(AJ98:AJ100,AJ102:AJ118))</f>
        <v>0</v>
      </c>
      <c r="AK101" s="40">
        <f>AK$11*(LCI!$AC$7+1.357*SUM(AK98:AK100,AK102:AK118))</f>
        <v>0</v>
      </c>
      <c r="AL101" s="40">
        <f>AL$11*(LCI!$AJ$7+1.396*SUM(AL98:AL100,AL102:AL118))</f>
        <v>0</v>
      </c>
      <c r="AM101" s="40">
        <f>AM$11*(LCI!$AQ$7+1.25*SUM(AM98:AM100,AM102:AM118))</f>
        <v>0</v>
      </c>
      <c r="AN101" s="40">
        <f>AN$11*(LCI!$H$7+1.419*SUM(AN98:AN100,AN102:AN118))</f>
        <v>11.545727132010576</v>
      </c>
      <c r="AO101" s="40">
        <f>AO$11*(LCI!$O$7+1.447*SUM(AO98:AO100,AO102:AO118))</f>
        <v>0</v>
      </c>
      <c r="AP101" s="40">
        <f>AP$11*(LCI!$V$7+1.523*SUM(AP98:AP100,AP102:AP118))</f>
        <v>0</v>
      </c>
      <c r="AQ101" s="40">
        <f>AQ$11*(LCI!$AC$7+1.357*SUM(AQ98:AQ100,AQ102:AQ118))</f>
        <v>0</v>
      </c>
      <c r="AR101" s="40">
        <f>AR$11*(LCI!$AJ$7+1.396*SUM(AR98:AR100,AR102:AR118))</f>
        <v>0</v>
      </c>
      <c r="AS101" s="40">
        <f>AS$11*(LCI!$AQ$7+1.25*SUM(AS98:AS100,AS102:AS118))</f>
        <v>0</v>
      </c>
      <c r="AT101" s="40">
        <f>AT$11*(LCI!$H$7+1.419*SUM(AT98:AT100,AT102:AT118))</f>
        <v>4.8614385317519</v>
      </c>
      <c r="AU101" s="40">
        <f>AU$11*(LCI!$O$7+1.447*SUM(AU98:AU100,AU102:AU118))</f>
        <v>0</v>
      </c>
      <c r="AV101" s="40">
        <f>AV$11*(LCI!$V$7+1.523*SUM(AV98:AV100,AV102:AV118))</f>
        <v>0</v>
      </c>
      <c r="AW101" s="40">
        <f>AW$11*(LCI!$AC$7+1.357*SUM(AW98:AW100,AW102:AW118))</f>
        <v>0</v>
      </c>
      <c r="AX101" s="40">
        <f>AX$11*(LCI!$AJ$7+1.396*SUM(AX98:AX100,AX102:AX118))</f>
        <v>0</v>
      </c>
      <c r="AY101" s="40">
        <f>AY$11*(LCI!$AQ$7+1.25*SUM(AY98:AY100,AY102:AY118))</f>
        <v>0</v>
      </c>
      <c r="AZ101" s="40">
        <f>AZ$11*(LCI!$H$7+1.419*SUM(AZ98:AZ100,AZ102:AZ118))</f>
        <v>17.900414313177762</v>
      </c>
      <c r="BA101" s="40">
        <f>BA$11*(LCI!$O$7+1.447*SUM(BA98:BA100,BA102:BA118))</f>
        <v>0</v>
      </c>
      <c r="BB101" s="40">
        <f>BB$11*(LCI!$V$7+1.523*SUM(BB98:BB100,BB102:BB118))</f>
        <v>0</v>
      </c>
      <c r="BC101" s="40">
        <f>BC$11*(LCI!$AC$7+1.357*SUM(BC98:BC100,BC102:BC118))</f>
        <v>0</v>
      </c>
      <c r="BD101" s="40">
        <f>BD$11*(LCI!$AJ$7+1.396*SUM(BD98:BD100,BD102:BD118))</f>
        <v>0</v>
      </c>
      <c r="BE101" s="40">
        <f>BE$11*(LCI!$AQ$7+1.25*SUM(BE98:BE100,BE102:BE118))</f>
        <v>0</v>
      </c>
      <c r="BF101" s="40">
        <f>BF$11*(LCI!$H$7+1.419*SUM(BF98:BF100,BF102:BF118))</f>
        <v>15.416734217514019</v>
      </c>
      <c r="BG101" s="40">
        <f>BG$11*(LCI!$O$7+1.447*SUM(BG98:BG100,BG102:BG118))</f>
        <v>0</v>
      </c>
      <c r="BH101" s="40">
        <f>BH$11*(LCI!$V$7+1.523*SUM(BH98:BH100,BH102:BH118))</f>
        <v>0</v>
      </c>
      <c r="BI101" s="40">
        <f>BI$11*(LCI!$AC$7+1.357*SUM(BI98:BI100,BI102:BI118))</f>
        <v>0</v>
      </c>
      <c r="BJ101" s="40">
        <f>BJ$11*(LCI!$AJ$7+1.396*SUM(BJ98:BJ100,BJ102:BJ118))</f>
        <v>0</v>
      </c>
      <c r="BK101" s="40">
        <f>BK$11*(LCI!$AQ$7+1.25*SUM(BK98:BK100,BK102:BK118))</f>
        <v>0</v>
      </c>
      <c r="BL101" s="40">
        <f>BL$11*(LCI!$H$7+1.419*SUM(BL98:BL100,BL102:BL118))</f>
        <v>11.335284449391072</v>
      </c>
      <c r="BM101" s="40">
        <f>BM$11*(LCI!$O$7+1.447*SUM(BM98:BM100,BM102:BM118))</f>
        <v>0</v>
      </c>
      <c r="BN101" s="40">
        <f>BN$11*(LCI!$V$7+1.523*SUM(BN98:BN100,BN102:BN118))</f>
        <v>0</v>
      </c>
      <c r="BO101" s="40">
        <f>BO$11*(LCI!$AC$7+1.357*SUM(BO98:BO100,BO102:BO118))</f>
        <v>0</v>
      </c>
      <c r="BP101" s="40">
        <f>BP$11*(LCI!$AJ$7+1.396*SUM(BP98:BP100,BP102:BP118))</f>
        <v>0</v>
      </c>
      <c r="BQ101" s="40">
        <f>BQ$11*(LCI!$AQ$7+1.25*SUM(BQ98:BQ100,BQ102:BQ118))</f>
        <v>0</v>
      </c>
      <c r="BR101" s="40">
        <f>BR$11*(LCI!$H$7+1.419*SUM(BR98:BR100,BR102:BR118))</f>
        <v>4.7262754651867613</v>
      </c>
      <c r="BS101" s="40">
        <f>BS$11*(LCI!$O$7+1.447*SUM(BS98:BS100,BS102:BS118))</f>
        <v>0</v>
      </c>
      <c r="BT101" s="40">
        <f>BT$11*(LCI!$V$7+1.523*SUM(BT98:BT100,BT102:BT118))</f>
        <v>0</v>
      </c>
      <c r="BU101" s="40">
        <f>BU$11*(LCI!$AC$7+1.357*SUM(BU98:BU100,BU102:BU118))</f>
        <v>0</v>
      </c>
      <c r="BV101" s="40">
        <f>BV$11*(LCI!$AJ$7+1.396*SUM(BV98:BV100,BV102:BV118))</f>
        <v>0</v>
      </c>
      <c r="BW101" s="40">
        <f>BW$11*(LCI!$AQ$7+1.25*SUM(BW98:BW100,BW102:BW118))</f>
        <v>0</v>
      </c>
      <c r="BX101" s="40">
        <f>BX$11*(LCI!$H$7+1.419*SUM(BX98:BX100,BX102:BX118))</f>
        <v>18.349030215174409</v>
      </c>
      <c r="BY101" s="40">
        <f>BY$11*(LCI!$O$7+1.447*SUM(BY98:BY100,BY102:BY118))</f>
        <v>0</v>
      </c>
      <c r="BZ101" s="40">
        <f>BZ$11*(LCI!$V$7+1.523*SUM(BZ98:BZ100,BZ102:BZ118))</f>
        <v>0</v>
      </c>
      <c r="CA101" s="40">
        <f>CA$11*(LCI!$AC$7+1.357*SUM(CA98:CA100,CA102:CA118))</f>
        <v>0</v>
      </c>
      <c r="CB101" s="40">
        <f>CB$11*(LCI!$AJ$7+1.396*SUM(CB98:CB100,CB102:CB118))</f>
        <v>0</v>
      </c>
      <c r="CC101" s="40">
        <f>CC$11*(LCI!$AQ$7+1.25*SUM(CC98:CC100,CC102:CC118))</f>
        <v>0</v>
      </c>
      <c r="CD101" s="40">
        <f>CD$11*(LCI!$H$7+1.419*SUM(CD98:CD100,CD102:CD118))</f>
        <v>15.598427284897085</v>
      </c>
      <c r="CE101" s="40">
        <f>CE$11*(LCI!$O$7+1.447*SUM(CE98:CE100,CE102:CE118))</f>
        <v>0</v>
      </c>
      <c r="CF101" s="40">
        <f>CF$11*(LCI!$V$7+1.523*SUM(CF98:CF100,CF102:CF118))</f>
        <v>0</v>
      </c>
      <c r="CG101" s="40">
        <f>CG$11*(LCI!$AC$7+1.357*SUM(CG98:CG100,CG102:CG118))</f>
        <v>0</v>
      </c>
      <c r="CH101" s="40">
        <f>CH$11*(LCI!$AJ$7+1.396*SUM(CH98:CH100,CH102:CH118))</f>
        <v>0</v>
      </c>
      <c r="CI101" s="40">
        <f>CI$11*(LCI!$AQ$7+1.25*SUM(CI98:CI100,CI102:CI118))</f>
        <v>0</v>
      </c>
      <c r="CJ101" s="40">
        <f>CJ$11*(LCI!$H$7+1.419*SUM(CJ98:CJ100,CJ102:CJ118))</f>
        <v>11.317031395450032</v>
      </c>
      <c r="CK101" s="40">
        <f>CK$11*(LCI!$O$7+1.447*SUM(CK98:CK100,CK102:CK118))</f>
        <v>0</v>
      </c>
      <c r="CL101" s="40">
        <f>CL$11*(LCI!$V$7+1.523*SUM(CL98:CL100,CL102:CL118))</f>
        <v>0</v>
      </c>
      <c r="CM101" s="40">
        <f>CM$11*(LCI!$AC$7+1.357*SUM(CM98:CM100,CM102:CM118))</f>
        <v>0</v>
      </c>
      <c r="CN101" s="40">
        <f>CN$11*(LCI!$AJ$7+1.396*SUM(CN98:CN100,CN102:CN118))</f>
        <v>0</v>
      </c>
      <c r="CO101" s="40">
        <f>CO$11*(LCI!$H$7+1.419*SUM(CO98:CO100,CO102:CO118))</f>
        <v>0</v>
      </c>
      <c r="CP101" s="40">
        <f>CP$11*(LCI!$O$7+1.447*SUM(CP98:CP100,CP102:CP118))</f>
        <v>4.628411681206714</v>
      </c>
      <c r="CQ101" s="40">
        <f>CQ$11*(LCI!$V$7+1.523*SUM(CQ98:CQ100,CQ102:CQ118))</f>
        <v>0</v>
      </c>
      <c r="CR101" s="40">
        <f>CR$11*(LCI!$AC$7+1.357*SUM(CR98:CR100,CR102:CR118))</f>
        <v>0</v>
      </c>
      <c r="CS101" s="40">
        <f>CS$11*(LCI!$AJ$7+1.396*SUM(CS98:CS100,CS102:CS118))</f>
        <v>0</v>
      </c>
      <c r="CT101" s="40">
        <f>CT$11*(LCI!$AQ$7+1.25*SUM(CT98:CT100,CT102:CT118))</f>
        <v>0</v>
      </c>
      <c r="CU101" s="40">
        <f>CU$11*(LCI!$AQ$7+1.43*SUM(CU98:CU100,CU102:CU118))</f>
        <v>0</v>
      </c>
    </row>
    <row r="102" spans="1:99" ht="12.75" customHeight="1" x14ac:dyDescent="0.2">
      <c r="A102" s="29">
        <v>96</v>
      </c>
      <c r="C102" s="36" t="s">
        <v>61</v>
      </c>
      <c r="D102" s="39">
        <f>D$12*LCI!$H$8</f>
        <v>0</v>
      </c>
      <c r="E102" s="39">
        <f>E$12*LCI!$O$8</f>
        <v>9.296990448205543</v>
      </c>
      <c r="F102" s="39">
        <f>F$12*LCI!$V$8</f>
        <v>0.63615738643498554</v>
      </c>
      <c r="G102" s="39">
        <f>G$12*LCI!$AC$8</f>
        <v>1.696408307135258</v>
      </c>
      <c r="H102" s="39">
        <f>H$12*LCI!$AJ$8</f>
        <v>2.0564025231893095</v>
      </c>
      <c r="I102" s="39">
        <f>I$12*LCI!$AQ$8</f>
        <v>1.3383592248558545</v>
      </c>
      <c r="J102" s="39">
        <f>J$12*LCI!$H$8</f>
        <v>0</v>
      </c>
      <c r="K102" s="39">
        <f>K$12*LCI!$O$8</f>
        <v>8.2690747109669527</v>
      </c>
      <c r="L102" s="39">
        <f>L$12*LCI!$V$8</f>
        <v>0.58697985667871666</v>
      </c>
      <c r="M102" s="39">
        <f>M$12*LCI!$AC$8</f>
        <v>1.9525335366547867</v>
      </c>
      <c r="N102" s="39">
        <f>N$12*LCI!$AJ$8</f>
        <v>1.9355382413457911</v>
      </c>
      <c r="O102" s="39">
        <f>O$12*LCI!$AQ$8</f>
        <v>1.0948302362845379</v>
      </c>
      <c r="P102" s="39">
        <f>P$12*LCI!$H$8</f>
        <v>0</v>
      </c>
      <c r="Q102" s="39">
        <f>Q$12*LCI!$O$8</f>
        <v>7.5723957671019182</v>
      </c>
      <c r="R102" s="39">
        <f>R$12*LCI!$V$8</f>
        <v>0.56687011972828349</v>
      </c>
      <c r="S102" s="39">
        <f>S$12*LCI!$AC$8</f>
        <v>2.0575541905454182</v>
      </c>
      <c r="T102" s="39">
        <f>T$12*LCI!$AJ$8</f>
        <v>1.9527422582239367</v>
      </c>
      <c r="U102" s="39">
        <f>U$12*LCI!$AQ$8</f>
        <v>0.92620600092298977</v>
      </c>
      <c r="V102" s="39">
        <f>V$12*LCI!$H$8</f>
        <v>0</v>
      </c>
      <c r="W102" s="39">
        <f>W$12*LCI!$O$8</f>
        <v>7.5514337009767036</v>
      </c>
      <c r="X102" s="39">
        <f>X$12*LCI!$V$8</f>
        <v>0.57799411740687989</v>
      </c>
      <c r="Y102" s="39">
        <f>Y$12*LCI!$AC$8</f>
        <v>2.0253306821532355</v>
      </c>
      <c r="Z102" s="39">
        <f>Z$12*LCI!$AJ$8</f>
        <v>2.0274272322032951</v>
      </c>
      <c r="AA102" s="39">
        <f>AA$12*LCI!$AQ$8</f>
        <v>0.70795330619048435</v>
      </c>
      <c r="AB102" s="39">
        <f>AB$12*LCI!$H$8</f>
        <v>0</v>
      </c>
      <c r="AC102" s="39">
        <f>AC$12*LCI!$O$8</f>
        <v>9.2241506910624516</v>
      </c>
      <c r="AD102" s="39">
        <f>AD$12*LCI!$V$8</f>
        <v>0.74222298671389586</v>
      </c>
      <c r="AE102" s="39">
        <f>AE$12*LCI!$AC$8</f>
        <v>1.6932346815335979</v>
      </c>
      <c r="AF102" s="39">
        <f>AF$12*LCI!$AJ$8</f>
        <v>2.0553568286179411</v>
      </c>
      <c r="AG102" s="39">
        <f>AG$12*LCI!$AQ$8</f>
        <v>1.3383592248558545</v>
      </c>
      <c r="AH102" s="39">
        <f>AH$12*LCI!$H$8</f>
        <v>0</v>
      </c>
      <c r="AI102" s="39">
        <f>AI$12*LCI!$O$8</f>
        <v>7.5973833843123497</v>
      </c>
      <c r="AJ102" s="39">
        <f>AJ$12*LCI!$V$8</f>
        <v>0.59005710053652305</v>
      </c>
      <c r="AK102" s="39">
        <f>AK$12*LCI!$AC$8</f>
        <v>1.6766156969554207</v>
      </c>
      <c r="AL102" s="39">
        <f>AL$12*LCI!$AJ$8</f>
        <v>1.8086368571718263</v>
      </c>
      <c r="AM102" s="39">
        <f>AM$12*LCI!$AQ$8</f>
        <v>1.0660853923742917</v>
      </c>
      <c r="AN102" s="39">
        <f>AN$12*LCI!$H$8</f>
        <v>0</v>
      </c>
      <c r="AO102" s="39">
        <f>AO$12*LCI!$O$8</f>
        <v>7.6307976640039978</v>
      </c>
      <c r="AP102" s="39">
        <f>AP$12*LCI!$V$8</f>
        <v>0.49499886241501589</v>
      </c>
      <c r="AQ102" s="39">
        <f>AQ$12*LCI!$AC$8</f>
        <v>1.6594120834002959</v>
      </c>
      <c r="AR102" s="39">
        <f>AR$12*LCI!$AJ$8</f>
        <v>1.8333791602338918</v>
      </c>
      <c r="AS102" s="39">
        <f>AS$12*LCI!$AQ$8</f>
        <v>0.88571718361264506</v>
      </c>
      <c r="AT102" s="39">
        <f>AT$12*LCI!$H$8</f>
        <v>0</v>
      </c>
      <c r="AU102" s="39">
        <f>AU$12*LCI!$O$8</f>
        <v>7.1970702454586091</v>
      </c>
      <c r="AV102" s="39">
        <f>AV$12*LCI!$V$8</f>
        <v>0.35237340528929845</v>
      </c>
      <c r="AW102" s="39">
        <f>AW$12*LCI!$AC$8</f>
        <v>1.4048174430433633</v>
      </c>
      <c r="AX102" s="39">
        <f>AX$12*LCI!$AJ$8</f>
        <v>1.648437949538393</v>
      </c>
      <c r="AY102" s="39">
        <f>AY$12*LCI!$AQ$8</f>
        <v>0.70377723173585904</v>
      </c>
      <c r="AZ102" s="39">
        <f>AZ$12*LCI!$H$8</f>
        <v>0</v>
      </c>
      <c r="BA102" s="39">
        <f>BA$12*LCI!$O$8</f>
        <v>9.2241506910624516</v>
      </c>
      <c r="BB102" s="39">
        <f>BB$12*LCI!$V$8</f>
        <v>0.74222298671389586</v>
      </c>
      <c r="BC102" s="39">
        <f>BC$12*LCI!$AC$8</f>
        <v>1.6932346815335979</v>
      </c>
      <c r="BD102" s="39">
        <f>BD$12*LCI!$AJ$8</f>
        <v>2.0553568286179411</v>
      </c>
      <c r="BE102" s="39">
        <f>BE$12*LCI!$AQ$8</f>
        <v>1.3383592248558545</v>
      </c>
      <c r="BF102" s="39">
        <f>BF$12*LCI!$H$8</f>
        <v>0</v>
      </c>
      <c r="BG102" s="39">
        <f>BG$12*LCI!$O$8</f>
        <v>7.5973833843123497</v>
      </c>
      <c r="BH102" s="39">
        <f>BH$12*LCI!$V$8</f>
        <v>0.59005710053652305</v>
      </c>
      <c r="BI102" s="39">
        <f>BI$12*LCI!$AC$8</f>
        <v>1.6766156969554207</v>
      </c>
      <c r="BJ102" s="39">
        <f>BJ$12*LCI!$AJ$8</f>
        <v>1.8086368571718263</v>
      </c>
      <c r="BK102" s="39">
        <f>BK$12*LCI!$AQ$8</f>
        <v>1.0768473326607282</v>
      </c>
      <c r="BL102" s="39">
        <f>BL$12*LCI!$H$8</f>
        <v>0</v>
      </c>
      <c r="BM102" s="39">
        <f>BM$12*LCI!$O$8</f>
        <v>7.6307976640039978</v>
      </c>
      <c r="BN102" s="39">
        <f>BN$12*LCI!$V$8</f>
        <v>0.49499886241501589</v>
      </c>
      <c r="BO102" s="39">
        <f>BO$12*LCI!$AC$8</f>
        <v>1.6594120834002959</v>
      </c>
      <c r="BP102" s="39">
        <f>BP$12*LCI!$AJ$8</f>
        <v>1.8333791602338918</v>
      </c>
      <c r="BQ102" s="39">
        <f>BQ$12*LCI!$AQ$8</f>
        <v>0.90062654498463113</v>
      </c>
      <c r="BR102" s="39">
        <f>BR$12*LCI!$H$8</f>
        <v>0</v>
      </c>
      <c r="BS102" s="39">
        <f>BS$12*LCI!$O$8</f>
        <v>7.1970702454586091</v>
      </c>
      <c r="BT102" s="39">
        <f>BT$12*LCI!$V$8</f>
        <v>0.35237340528929845</v>
      </c>
      <c r="BU102" s="39">
        <f>BU$12*LCI!$AC$8</f>
        <v>1.4048174430433633</v>
      </c>
      <c r="BV102" s="39">
        <f>BV$12*LCI!$AJ$8</f>
        <v>1.648437949538393</v>
      </c>
      <c r="BW102" s="39">
        <f>BW$12*LCI!$AQ$8</f>
        <v>0.70848354473636221</v>
      </c>
      <c r="BX102" s="39">
        <f>BX$12*LCI!$H$8</f>
        <v>0</v>
      </c>
      <c r="BY102" s="39">
        <f>BY$12*LCI!$O$8</f>
        <v>9.2241506910624516</v>
      </c>
      <c r="BZ102" s="39">
        <f>BZ$12*LCI!$V$8</f>
        <v>0.74222298671389586</v>
      </c>
      <c r="CA102" s="39">
        <f>CA$12*LCI!$AC$8</f>
        <v>1.6932346815335979</v>
      </c>
      <c r="CB102" s="39">
        <f>CB$12*LCI!$AJ$8</f>
        <v>2.0553568286179411</v>
      </c>
      <c r="CC102" s="39">
        <f>CC$12*LCI!$AQ$8</f>
        <v>1.3383592248558545</v>
      </c>
      <c r="CD102" s="39">
        <f>CD$12*LCI!$H$8</f>
        <v>0</v>
      </c>
      <c r="CE102" s="39">
        <f>CE$12*LCI!$O$8</f>
        <v>7.5973833843123497</v>
      </c>
      <c r="CF102" s="39">
        <f>CF$12*LCI!$V$8</f>
        <v>0.59005710053652305</v>
      </c>
      <c r="CG102" s="39">
        <f>CG$12*LCI!$AC$8</f>
        <v>1.6766156969554207</v>
      </c>
      <c r="CH102" s="39">
        <f>CH$12*LCI!$AJ$8</f>
        <v>1.8086368571718263</v>
      </c>
      <c r="CI102" s="39">
        <f>CI$12*LCI!$AQ$8</f>
        <v>1.0768473326607282</v>
      </c>
      <c r="CJ102" s="39">
        <f>CJ$12*LCI!$H$8</f>
        <v>0</v>
      </c>
      <c r="CK102" s="39">
        <f>CK$12*LCI!$O$8</f>
        <v>7.6307976640039978</v>
      </c>
      <c r="CL102" s="39">
        <f>CL$12*LCI!$V$8</f>
        <v>0.49499886241501589</v>
      </c>
      <c r="CM102" s="39">
        <f>CM$12*LCI!$AC$8</f>
        <v>1.6594120834002959</v>
      </c>
      <c r="CN102" s="39">
        <f>CN$12*LCI!$AJ$8</f>
        <v>1.8333791602338918</v>
      </c>
      <c r="CO102" s="39">
        <f>CO$12*LCI!$AQ$8</f>
        <v>0.90062654498463113</v>
      </c>
      <c r="CP102" s="39">
        <f>CP$12*LCI!$H$8</f>
        <v>0</v>
      </c>
      <c r="CQ102" s="39">
        <f>CQ$12*LCI!$O$8</f>
        <v>7.1970702454586091</v>
      </c>
      <c r="CR102" s="39">
        <f>CR$12*LCI!$V$8</f>
        <v>0.35237340528929845</v>
      </c>
      <c r="CS102" s="39">
        <f>CS$12*LCI!$AC$8</f>
        <v>1.4048174430433633</v>
      </c>
      <c r="CT102" s="39">
        <f>CT$12*LCI!$AJ$8</f>
        <v>1.648437949538393</v>
      </c>
      <c r="CU102" s="39">
        <f>CU$12*LCI!$AQ$8</f>
        <v>0.70848354473636221</v>
      </c>
    </row>
    <row r="103" spans="1:99" ht="12.75" customHeight="1" x14ac:dyDescent="0.2">
      <c r="A103" s="29">
        <v>97</v>
      </c>
      <c r="C103" s="36" t="s">
        <v>62</v>
      </c>
      <c r="D103" s="39">
        <f>D$13*LCI!$H$9</f>
        <v>120.18251447284051</v>
      </c>
      <c r="E103" s="39">
        <f>E$13*LCI!$O$9</f>
        <v>0</v>
      </c>
      <c r="F103" s="39">
        <f>F$13*LCI!$V$9</f>
        <v>0</v>
      </c>
      <c r="G103" s="39">
        <f>G$13*LCI!$AC$9</f>
        <v>450.1374021140104</v>
      </c>
      <c r="H103" s="39">
        <f>H$13*LCI!$AJ$9</f>
        <v>0</v>
      </c>
      <c r="I103" s="39">
        <f>I$13*LCI!$AQ$9</f>
        <v>128.7803042579321</v>
      </c>
      <c r="J103" s="39">
        <f>J$13*LCI!$H$9</f>
        <v>99.134581843390535</v>
      </c>
      <c r="K103" s="39">
        <f>K$13*LCI!$O$9</f>
        <v>0</v>
      </c>
      <c r="L103" s="39">
        <f>L$13*LCI!$V$9</f>
        <v>0</v>
      </c>
      <c r="M103" s="39">
        <f>M$13*LCI!$AC$9</f>
        <v>298.36420560696985</v>
      </c>
      <c r="N103" s="39">
        <f>N$13*LCI!$AJ$9</f>
        <v>0</v>
      </c>
      <c r="O103" s="39">
        <f>O$13*LCI!$AQ$9</f>
        <v>101.10878720609355</v>
      </c>
      <c r="P103" s="39">
        <f>P$13*LCI!$H$9</f>
        <v>56.757264158763384</v>
      </c>
      <c r="Q103" s="39">
        <f>Q$13*LCI!$O$9</f>
        <v>0</v>
      </c>
      <c r="R103" s="39">
        <f>R$13*LCI!$V$9</f>
        <v>0</v>
      </c>
      <c r="S103" s="39">
        <f>S$13*LCI!$AC$9</f>
        <v>138.60702973784555</v>
      </c>
      <c r="T103" s="39">
        <f>T$13*LCI!$AJ$9</f>
        <v>0</v>
      </c>
      <c r="U103" s="39">
        <f>U$13*LCI!$AQ$9</f>
        <v>81.94848751637663</v>
      </c>
      <c r="V103" s="39">
        <f>V$13*LCI!$H$9</f>
        <v>0</v>
      </c>
      <c r="W103" s="39">
        <f>W$13*LCI!$O$9</f>
        <v>0</v>
      </c>
      <c r="X103" s="39">
        <f>X$13*LCI!$V$9</f>
        <v>0</v>
      </c>
      <c r="Y103" s="39">
        <f>Y$13*LCI!$AC$9</f>
        <v>14.301885074692674</v>
      </c>
      <c r="Z103" s="39">
        <f>Z$13*LCI!$AJ$9</f>
        <v>0</v>
      </c>
      <c r="AA103" s="39">
        <f>AA$13*LCI!$AQ$9</f>
        <v>57.149044955838825</v>
      </c>
      <c r="AB103" s="39">
        <f>AB$13*LCI!$H$9</f>
        <v>115.12444145245382</v>
      </c>
      <c r="AC103" s="39">
        <f>AC$13*LCI!$O$9</f>
        <v>0</v>
      </c>
      <c r="AD103" s="39">
        <f>AD$13*LCI!$V$9</f>
        <v>0</v>
      </c>
      <c r="AE103" s="39">
        <f>AE$13*LCI!$AC$9</f>
        <v>407.32320806568595</v>
      </c>
      <c r="AF103" s="39">
        <f>AF$13*LCI!$AJ$9</f>
        <v>0</v>
      </c>
      <c r="AG103" s="39">
        <f>AG$13*LCI!$AQ$9</f>
        <v>128.7803042579321</v>
      </c>
      <c r="AH103" s="39">
        <f>AH$13*LCI!$H$9</f>
        <v>87.844306308001165</v>
      </c>
      <c r="AI103" s="39">
        <f>AI$13*LCI!$O$9</f>
        <v>0</v>
      </c>
      <c r="AJ103" s="39">
        <f>AJ$13*LCI!$V$9</f>
        <v>0</v>
      </c>
      <c r="AK103" s="39">
        <f>AK$13*LCI!$AC$9</f>
        <v>212.8945587905535</v>
      </c>
      <c r="AL103" s="39">
        <f>AL$13*LCI!$AJ$9</f>
        <v>0</v>
      </c>
      <c r="AM103" s="39">
        <f>AM$13*LCI!$AQ$9</f>
        <v>87.635072256478409</v>
      </c>
      <c r="AN103" s="39">
        <f>AN$13*LCI!$H$9</f>
        <v>43.619217772085904</v>
      </c>
      <c r="AO103" s="39">
        <f>AO$13*LCI!$O$9</f>
        <v>0</v>
      </c>
      <c r="AP103" s="39">
        <f>AP$13*LCI!$V$9</f>
        <v>0</v>
      </c>
      <c r="AQ103" s="39">
        <f>AQ$13*LCI!$AC$9</f>
        <v>79.385310805915267</v>
      </c>
      <c r="AR103" s="39">
        <f>AR$13*LCI!$AJ$9</f>
        <v>0</v>
      </c>
      <c r="AS103" s="39">
        <f>AS$13*LCI!$AQ$9</f>
        <v>60.378351595717561</v>
      </c>
      <c r="AT103" s="39">
        <f>AT$13*LCI!$H$9</f>
        <v>0</v>
      </c>
      <c r="AU103" s="39">
        <f>AU$13*LCI!$O$9</f>
        <v>0</v>
      </c>
      <c r="AV103" s="39">
        <f>AV$13*LCI!$V$9</f>
        <v>0</v>
      </c>
      <c r="AW103" s="39">
        <f>AW$13*LCI!$AC$9</f>
        <v>5.9316673480173341</v>
      </c>
      <c r="AX103" s="39">
        <f>AX$13*LCI!$AJ$9</f>
        <v>0</v>
      </c>
      <c r="AY103" s="39">
        <f>AY$13*LCI!$AQ$9</f>
        <v>29.594466118909267</v>
      </c>
      <c r="AZ103" s="39">
        <f>AZ$13*LCI!$H$9</f>
        <v>115.23161674410581</v>
      </c>
      <c r="BA103" s="39">
        <f>BA$13*LCI!$O$9</f>
        <v>0</v>
      </c>
      <c r="BB103" s="39">
        <f>BB$13*LCI!$V$9</f>
        <v>0</v>
      </c>
      <c r="BC103" s="39">
        <f>BC$13*LCI!$AC$9</f>
        <v>407.32320806568595</v>
      </c>
      <c r="BD103" s="39">
        <f>BD$13*LCI!$AJ$9</f>
        <v>0</v>
      </c>
      <c r="BE103" s="39">
        <f>BE$13*LCI!$AQ$9</f>
        <v>128.7803042579321</v>
      </c>
      <c r="BF103" s="39">
        <f>BF$13*LCI!$H$9</f>
        <v>88.383000535796597</v>
      </c>
      <c r="BG103" s="39">
        <f>BG$13*LCI!$O$9</f>
        <v>0</v>
      </c>
      <c r="BH103" s="39">
        <f>BH$13*LCI!$V$9</f>
        <v>0</v>
      </c>
      <c r="BI103" s="39">
        <f>BI$13*LCI!$AC$9</f>
        <v>212.8945587905535</v>
      </c>
      <c r="BJ103" s="39">
        <f>BJ$13*LCI!$AJ$9</f>
        <v>0</v>
      </c>
      <c r="BK103" s="39">
        <f>BK$13*LCI!$AQ$9</f>
        <v>102.31867107161074</v>
      </c>
      <c r="BL103" s="39">
        <f>BL$13*LCI!$H$9</f>
        <v>44.253056516107549</v>
      </c>
      <c r="BM103" s="39">
        <f>BM$13*LCI!$O$9</f>
        <v>0</v>
      </c>
      <c r="BN103" s="39">
        <f>BN$13*LCI!$V$9</f>
        <v>0</v>
      </c>
      <c r="BO103" s="39">
        <f>BO$13*LCI!$AC$9</f>
        <v>79.385310805915267</v>
      </c>
      <c r="BP103" s="39">
        <f>BP$13*LCI!$AJ$9</f>
        <v>0</v>
      </c>
      <c r="BQ103" s="39">
        <f>BQ$13*LCI!$AQ$9</f>
        <v>84.487398450898922</v>
      </c>
      <c r="BR103" s="39">
        <f>BR$13*LCI!$H$9</f>
        <v>0</v>
      </c>
      <c r="BS103" s="39">
        <f>BS$13*LCI!$O$9</f>
        <v>0</v>
      </c>
      <c r="BT103" s="39">
        <f>BT$13*LCI!$V$9</f>
        <v>0</v>
      </c>
      <c r="BU103" s="39">
        <f>BU$13*LCI!$AC$9</f>
        <v>5.9316673480173341</v>
      </c>
      <c r="BV103" s="39">
        <f>BV$13*LCI!$AJ$9</f>
        <v>0</v>
      </c>
      <c r="BW103" s="39">
        <f>BW$13*LCI!$AQ$9</f>
        <v>61.011860724154445</v>
      </c>
      <c r="BX103" s="39">
        <f>BX$13*LCI!$H$9</f>
        <v>113.62480473529232</v>
      </c>
      <c r="BY103" s="39">
        <f>BY$13*LCI!$O$9</f>
        <v>0</v>
      </c>
      <c r="BZ103" s="39">
        <f>BZ$13*LCI!$V$9</f>
        <v>0</v>
      </c>
      <c r="CA103" s="39">
        <f>CA$13*LCI!$AC$9</f>
        <v>407.32320806568595</v>
      </c>
      <c r="CB103" s="39">
        <f>CB$13*LCI!$AJ$9</f>
        <v>0</v>
      </c>
      <c r="CC103" s="39">
        <f>CC$13*LCI!$AQ$9</f>
        <v>128.7803042579321</v>
      </c>
      <c r="CD103" s="39">
        <f>CD$13*LCI!$H$9</f>
        <v>87.758651960714573</v>
      </c>
      <c r="CE103" s="39">
        <f>CE$13*LCI!$O$9</f>
        <v>0</v>
      </c>
      <c r="CF103" s="39">
        <f>CF$13*LCI!$V$9</f>
        <v>0</v>
      </c>
      <c r="CG103" s="39">
        <f>CG$13*LCI!$AC$9</f>
        <v>212.8945587905535</v>
      </c>
      <c r="CH103" s="39">
        <f>CH$13*LCI!$AJ$9</f>
        <v>0</v>
      </c>
      <c r="CI103" s="39">
        <f>CI$13*LCI!$AQ$9</f>
        <v>102.31867107161074</v>
      </c>
      <c r="CJ103" s="39">
        <f>CJ$13*LCI!$H$9</f>
        <v>43.502773524356996</v>
      </c>
      <c r="CK103" s="39">
        <f>CK$13*LCI!$O$9</f>
        <v>0</v>
      </c>
      <c r="CL103" s="39">
        <f>CL$13*LCI!$V$9</f>
        <v>0</v>
      </c>
      <c r="CM103" s="39">
        <f>CM$13*LCI!$AC$9</f>
        <v>79.385310805915267</v>
      </c>
      <c r="CN103" s="39">
        <f>CN$13*LCI!$AJ$9</f>
        <v>0</v>
      </c>
      <c r="CO103" s="39">
        <f>CO$13*LCI!$AQ$9</f>
        <v>84.487398450898922</v>
      </c>
      <c r="CP103" s="39">
        <f>CP$13*LCI!$H$9</f>
        <v>0</v>
      </c>
      <c r="CQ103" s="39">
        <f>CQ$13*LCI!$O$9</f>
        <v>0</v>
      </c>
      <c r="CR103" s="39">
        <f>CR$13*LCI!$V$9</f>
        <v>0</v>
      </c>
      <c r="CS103" s="39">
        <f>CS$13*LCI!$AC$9</f>
        <v>5.9316673480173341</v>
      </c>
      <c r="CT103" s="39">
        <f>CT$13*LCI!$AJ$9</f>
        <v>0</v>
      </c>
      <c r="CU103" s="39">
        <f>CU$13*LCI!$AQ$9</f>
        <v>61.011860724154445</v>
      </c>
    </row>
    <row r="104" spans="1:99" ht="12.75" customHeight="1" x14ac:dyDescent="0.2">
      <c r="A104" s="29">
        <v>98</v>
      </c>
      <c r="C104" s="36" t="s">
        <v>63</v>
      </c>
      <c r="D104" s="39">
        <f>D$14*LCI!$H$10</f>
        <v>0</v>
      </c>
      <c r="E104" s="39">
        <f>E$14*LCI!$O$10</f>
        <v>0</v>
      </c>
      <c r="F104" s="39">
        <f>F$14*LCI!$V$10</f>
        <v>38.617234725036909</v>
      </c>
      <c r="G104" s="39">
        <f>G$14*LCI!$AC$10</f>
        <v>0</v>
      </c>
      <c r="H104" s="39">
        <f>H$14*LCI!$AJ$10</f>
        <v>0</v>
      </c>
      <c r="I104" s="39">
        <f>I$14*LCI!$AQ$10</f>
        <v>0.23743790457943725</v>
      </c>
      <c r="J104" s="39">
        <f>J$14*LCI!$H$10</f>
        <v>0</v>
      </c>
      <c r="K104" s="39">
        <f>K$14*LCI!$O$10</f>
        <v>0</v>
      </c>
      <c r="L104" s="39">
        <f>L$14*LCI!$V$10</f>
        <v>21.270945373195303</v>
      </c>
      <c r="M104" s="39">
        <f>M$14*LCI!$AC$10</f>
        <v>0</v>
      </c>
      <c r="N104" s="39">
        <f>N$14*LCI!$AJ$10</f>
        <v>0</v>
      </c>
      <c r="O104" s="39">
        <f>O$14*LCI!$AQ$10</f>
        <v>0.2705240781585902</v>
      </c>
      <c r="P104" s="39">
        <f>P$14*LCI!$H$10</f>
        <v>0</v>
      </c>
      <c r="Q104" s="39">
        <f>Q$14*LCI!$O$10</f>
        <v>0</v>
      </c>
      <c r="R104" s="39">
        <f>R$14*LCI!$V$10</f>
        <v>0</v>
      </c>
      <c r="S104" s="39">
        <f>S$14*LCI!$AC$10</f>
        <v>0</v>
      </c>
      <c r="T104" s="39">
        <f>T$14*LCI!$AJ$10</f>
        <v>0</v>
      </c>
      <c r="U104" s="39">
        <f>U$14*LCI!$AQ$10</f>
        <v>0.29343359194400992</v>
      </c>
      <c r="V104" s="39">
        <f>V$14*LCI!$H$10</f>
        <v>0</v>
      </c>
      <c r="W104" s="39">
        <f>W$14*LCI!$O$10</f>
        <v>0</v>
      </c>
      <c r="X104" s="39">
        <f>X$14*LCI!$V$10</f>
        <v>0</v>
      </c>
      <c r="Y104" s="39">
        <f>Y$14*LCI!$AC$10</f>
        <v>0</v>
      </c>
      <c r="Z104" s="39">
        <f>Z$14*LCI!$AJ$10</f>
        <v>0</v>
      </c>
      <c r="AA104" s="39">
        <f>AA$14*LCI!$AQ$10</f>
        <v>0.32308569448999797</v>
      </c>
      <c r="AB104" s="39">
        <f>AB$14*LCI!$H$10</f>
        <v>0</v>
      </c>
      <c r="AC104" s="39">
        <f>AC$14*LCI!$O$10</f>
        <v>0</v>
      </c>
      <c r="AD104" s="39">
        <f>AD$14*LCI!$V$10</f>
        <v>27.234338493559289</v>
      </c>
      <c r="AE104" s="39">
        <f>AE$14*LCI!$AC$10</f>
        <v>0</v>
      </c>
      <c r="AF104" s="39">
        <f>AF$14*LCI!$AJ$10</f>
        <v>0</v>
      </c>
      <c r="AG104" s="39">
        <f>AG$14*LCI!$AQ$10</f>
        <v>0.23743790457943725</v>
      </c>
      <c r="AH104" s="39">
        <f>AH$14*LCI!$H$10</f>
        <v>0</v>
      </c>
      <c r="AI104" s="39">
        <f>AI$14*LCI!$O$10</f>
        <v>0</v>
      </c>
      <c r="AJ104" s="39">
        <f>AJ$14*LCI!$V$10</f>
        <v>3.6568307103877338</v>
      </c>
      <c r="AK104" s="39">
        <f>AK$14*LCI!$AC$10</f>
        <v>0</v>
      </c>
      <c r="AL104" s="39">
        <f>AL$14*LCI!$AJ$10</f>
        <v>0</v>
      </c>
      <c r="AM104" s="39">
        <f>AM$14*LCI!$AQ$10</f>
        <v>0.11133181022568885</v>
      </c>
      <c r="AN104" s="39">
        <f>AN$14*LCI!$H$10</f>
        <v>0</v>
      </c>
      <c r="AO104" s="39">
        <f>AO$14*LCI!$O$10</f>
        <v>0</v>
      </c>
      <c r="AP104" s="39">
        <f>AP$14*LCI!$V$10</f>
        <v>0</v>
      </c>
      <c r="AQ104" s="39">
        <f>AQ$14*LCI!$AC$10</f>
        <v>0</v>
      </c>
      <c r="AR104" s="39">
        <f>AR$14*LCI!$AJ$10</f>
        <v>0</v>
      </c>
      <c r="AS104" s="39">
        <f>AS$14*LCI!$AQ$10</f>
        <v>2.7792638851027528E-2</v>
      </c>
      <c r="AT104" s="39">
        <f>AT$14*LCI!$H$10</f>
        <v>0</v>
      </c>
      <c r="AU104" s="39">
        <f>AU$14*LCI!$O$10</f>
        <v>0</v>
      </c>
      <c r="AV104" s="39">
        <f>AV$14*LCI!$V$10</f>
        <v>0</v>
      </c>
      <c r="AW104" s="39">
        <f>AW$14*LCI!$AC$10</f>
        <v>0</v>
      </c>
      <c r="AX104" s="39">
        <f>AX$14*LCI!$AJ$10</f>
        <v>0</v>
      </c>
      <c r="AY104" s="39">
        <f>AY$14*LCI!$AQ$10</f>
        <v>0</v>
      </c>
      <c r="AZ104" s="39">
        <f>AZ$14*LCI!$H$10</f>
        <v>0</v>
      </c>
      <c r="BA104" s="39">
        <f>BA$14*LCI!$O$10</f>
        <v>0</v>
      </c>
      <c r="BB104" s="39">
        <f>BB$14*LCI!$V$10</f>
        <v>27.234338493559289</v>
      </c>
      <c r="BC104" s="39">
        <f>BC$14*LCI!$AC$10</f>
        <v>0</v>
      </c>
      <c r="BD104" s="39">
        <f>BD$14*LCI!$AJ$10</f>
        <v>0</v>
      </c>
      <c r="BE104" s="39">
        <f>BE$14*LCI!$AQ$10</f>
        <v>0.23743790457943725</v>
      </c>
      <c r="BF104" s="39">
        <f>BF$14*LCI!$H$10</f>
        <v>0</v>
      </c>
      <c r="BG104" s="39">
        <f>BG$14*LCI!$O$10</f>
        <v>0</v>
      </c>
      <c r="BH104" s="39">
        <f>BH$14*LCI!$V$10</f>
        <v>3.6568307103877338</v>
      </c>
      <c r="BI104" s="39">
        <f>BI$14*LCI!$AC$10</f>
        <v>0</v>
      </c>
      <c r="BJ104" s="39">
        <f>BJ$14*LCI!$AJ$10</f>
        <v>0</v>
      </c>
      <c r="BK104" s="39">
        <f>BK$14*LCI!$AQ$10</f>
        <v>9.5586864982207781E-2</v>
      </c>
      <c r="BL104" s="39">
        <f>BL$14*LCI!$H$10</f>
        <v>0</v>
      </c>
      <c r="BM104" s="39">
        <f>BM$14*LCI!$O$10</f>
        <v>0</v>
      </c>
      <c r="BN104" s="39">
        <f>BN$14*LCI!$V$10</f>
        <v>0</v>
      </c>
      <c r="BO104" s="39">
        <f>BO$14*LCI!$AC$10</f>
        <v>0</v>
      </c>
      <c r="BP104" s="39">
        <f>BP$14*LCI!$AJ$10</f>
        <v>0</v>
      </c>
      <c r="BQ104" s="39">
        <f>BQ$14*LCI!$AQ$10</f>
        <v>0</v>
      </c>
      <c r="BR104" s="39">
        <f>BR$14*LCI!$H$10</f>
        <v>0</v>
      </c>
      <c r="BS104" s="39">
        <f>BS$14*LCI!$O$10</f>
        <v>0</v>
      </c>
      <c r="BT104" s="39">
        <f>BT$14*LCI!$V$10</f>
        <v>0</v>
      </c>
      <c r="BU104" s="39">
        <f>BU$14*LCI!$AC$10</f>
        <v>0</v>
      </c>
      <c r="BV104" s="39">
        <f>BV$14*LCI!$AJ$10</f>
        <v>0</v>
      </c>
      <c r="BW104" s="39">
        <f>BW$14*LCI!$AQ$10</f>
        <v>0</v>
      </c>
      <c r="BX104" s="39">
        <f>BX$14*LCI!$H$10</f>
        <v>0</v>
      </c>
      <c r="BY104" s="39">
        <f>BY$14*LCI!$O$10</f>
        <v>0</v>
      </c>
      <c r="BZ104" s="39">
        <f>BZ$14*LCI!$V$10</f>
        <v>27.234338493559289</v>
      </c>
      <c r="CA104" s="39">
        <f>CA$14*LCI!$AC$10</f>
        <v>0</v>
      </c>
      <c r="CB104" s="39">
        <f>CB$14*LCI!$AJ$10</f>
        <v>0</v>
      </c>
      <c r="CC104" s="39">
        <f>CC$14*LCI!$AQ$10</f>
        <v>0.23743790457943725</v>
      </c>
      <c r="CD104" s="39">
        <f>CD$14*LCI!$H$10</f>
        <v>0</v>
      </c>
      <c r="CE104" s="39">
        <f>CE$14*LCI!$O$10</f>
        <v>0</v>
      </c>
      <c r="CF104" s="39">
        <f>CF$14*LCI!$V$10</f>
        <v>3.6568307103877338</v>
      </c>
      <c r="CG104" s="39">
        <f>CG$14*LCI!$AC$10</f>
        <v>0</v>
      </c>
      <c r="CH104" s="39">
        <f>CH$14*LCI!$AJ$10</f>
        <v>0</v>
      </c>
      <c r="CI104" s="39">
        <f>CI$14*LCI!$AQ$10</f>
        <v>9.5586864982207781E-2</v>
      </c>
      <c r="CJ104" s="39">
        <f>CJ$14*LCI!$H$10</f>
        <v>0</v>
      </c>
      <c r="CK104" s="39">
        <f>CK$14*LCI!$O$10</f>
        <v>0</v>
      </c>
      <c r="CL104" s="39">
        <f>CL$14*LCI!$V$10</f>
        <v>0</v>
      </c>
      <c r="CM104" s="39">
        <f>CM$14*LCI!$AC$10</f>
        <v>0</v>
      </c>
      <c r="CN104" s="39">
        <f>CN$14*LCI!$AJ$10</f>
        <v>0</v>
      </c>
      <c r="CO104" s="39">
        <f>CO$14*LCI!$AQ$10</f>
        <v>0</v>
      </c>
      <c r="CP104" s="39">
        <f>CP$14*LCI!$H$10</f>
        <v>0</v>
      </c>
      <c r="CQ104" s="39">
        <f>CQ$14*LCI!$O$10</f>
        <v>0</v>
      </c>
      <c r="CR104" s="39">
        <f>CR$14*LCI!$V$10</f>
        <v>0</v>
      </c>
      <c r="CS104" s="39">
        <f>CS$14*LCI!$AC$10</f>
        <v>0</v>
      </c>
      <c r="CT104" s="39">
        <f>CT$14*LCI!$AJ$10</f>
        <v>0</v>
      </c>
      <c r="CU104" s="39">
        <f>CU$14*LCI!$AQ$10</f>
        <v>0</v>
      </c>
    </row>
    <row r="105" spans="1:99" ht="12.75" customHeight="1" x14ac:dyDescent="0.2">
      <c r="A105" s="29">
        <v>99</v>
      </c>
      <c r="C105" s="36" t="s">
        <v>64</v>
      </c>
      <c r="D105" s="39">
        <f>D$15*LCI!$H$11</f>
        <v>0</v>
      </c>
      <c r="E105" s="39">
        <f>E$15*LCI!$O$11</f>
        <v>30.998211064598657</v>
      </c>
      <c r="F105" s="39">
        <f>F$15*LCI!$V$11</f>
        <v>50.588589519999218</v>
      </c>
      <c r="G105" s="39">
        <f>G$15*LCI!$AC$11</f>
        <v>10.152385992592277</v>
      </c>
      <c r="H105" s="39">
        <f>H$15*LCI!$AJ$11</f>
        <v>97.199518884859657</v>
      </c>
      <c r="I105" s="39">
        <f>I$15*LCI!$AQ$11</f>
        <v>30.796819381248408</v>
      </c>
      <c r="J105" s="39">
        <f>J$15*LCI!$H$11</f>
        <v>0</v>
      </c>
      <c r="K105" s="39">
        <f>K$15*LCI!$O$11</f>
        <v>44.194480229348393</v>
      </c>
      <c r="L105" s="39">
        <f>L$15*LCI!$V$11</f>
        <v>60.510117608138778</v>
      </c>
      <c r="M105" s="39">
        <f>M$15*LCI!$AC$11</f>
        <v>25.598451390823747</v>
      </c>
      <c r="N105" s="39">
        <f>N$15*LCI!$AJ$11</f>
        <v>114.85179801307514</v>
      </c>
      <c r="O105" s="39">
        <f>O$15*LCI!$AQ$11</f>
        <v>20.590603076768211</v>
      </c>
      <c r="P105" s="39">
        <f>P$15*LCI!$H$11</f>
        <v>0</v>
      </c>
      <c r="Q105" s="39">
        <f>Q$15*LCI!$O$11</f>
        <v>56.896126423719672</v>
      </c>
      <c r="R105" s="39">
        <f>R$15*LCI!$V$11</f>
        <v>71.683323894984298</v>
      </c>
      <c r="S105" s="39">
        <f>S$15*LCI!$AC$11</f>
        <v>45.781877942645572</v>
      </c>
      <c r="T105" s="39">
        <f>T$15*LCI!$AJ$11</f>
        <v>115.90849431817433</v>
      </c>
      <c r="U105" s="39">
        <f>U$15*LCI!$AQ$11</f>
        <v>13.523619263571954</v>
      </c>
      <c r="V105" s="39">
        <f>V$15*LCI!$H$11</f>
        <v>0</v>
      </c>
      <c r="W105" s="39">
        <f>W$15*LCI!$O$11</f>
        <v>49.828163607962658</v>
      </c>
      <c r="X105" s="39">
        <f>X$15*LCI!$V$11</f>
        <v>48.391905274041854</v>
      </c>
      <c r="Y105" s="39">
        <f>Y$15*LCI!$AC$11</f>
        <v>44.314458281772446</v>
      </c>
      <c r="Z105" s="39">
        <f>Z$15*LCI!$AJ$11</f>
        <v>70.617499993218885</v>
      </c>
      <c r="AA105" s="39">
        <f>AA$15*LCI!$AQ$11</f>
        <v>4.376723756208909</v>
      </c>
      <c r="AB105" s="39">
        <f>AB$15*LCI!$H$11</f>
        <v>0</v>
      </c>
      <c r="AC105" s="39">
        <f>AC$15*LCI!$O$11</f>
        <v>17.778194783173724</v>
      </c>
      <c r="AD105" s="39">
        <f>AD$15*LCI!$V$11</f>
        <v>36.441393942914267</v>
      </c>
      <c r="AE105" s="39">
        <f>AE$15*LCI!$AC$11</f>
        <v>6.2281649760824651</v>
      </c>
      <c r="AF105" s="39">
        <f>AF$15*LCI!$AJ$11</f>
        <v>73.17597807053204</v>
      </c>
      <c r="AG105" s="39">
        <f>AG$15*LCI!$AQ$11</f>
        <v>30.796819381248408</v>
      </c>
      <c r="AH105" s="39">
        <f>AH$15*LCI!$H$11</f>
        <v>0</v>
      </c>
      <c r="AI105" s="39">
        <f>AI$15*LCI!$O$11</f>
        <v>25.882755457423897</v>
      </c>
      <c r="AJ105" s="39">
        <f>AJ$15*LCI!$V$11</f>
        <v>36.46472048065376</v>
      </c>
      <c r="AK105" s="39">
        <f>AK$15*LCI!$AC$11</f>
        <v>12.550592350366331</v>
      </c>
      <c r="AL105" s="39">
        <f>AL$15*LCI!$AJ$11</f>
        <v>80.649470900500646</v>
      </c>
      <c r="AM105" s="39">
        <f>AM$15*LCI!$AQ$11</f>
        <v>14.052693158981389</v>
      </c>
      <c r="AN105" s="39">
        <f>AN$15*LCI!$H$11</f>
        <v>0</v>
      </c>
      <c r="AO105" s="39">
        <f>AO$15*LCI!$O$11</f>
        <v>21.521275530786166</v>
      </c>
      <c r="AP105" s="39">
        <f>AP$15*LCI!$V$11</f>
        <v>23.157775203014332</v>
      </c>
      <c r="AQ105" s="39">
        <f>AQ$15*LCI!$AC$11</f>
        <v>12.971296656129594</v>
      </c>
      <c r="AR105" s="39">
        <f>AR$15*LCI!$AJ$11</f>
        <v>67.386057999404883</v>
      </c>
      <c r="AS105" s="39">
        <f>AS$15*LCI!$AQ$11</f>
        <v>2.9605216254068329</v>
      </c>
      <c r="AT105" s="39">
        <f>AT$15*LCI!$H$11</f>
        <v>0</v>
      </c>
      <c r="AU105" s="39">
        <f>AU$15*LCI!$O$11</f>
        <v>17.388427567765408</v>
      </c>
      <c r="AV105" s="39">
        <f>AV$15*LCI!$V$11</f>
        <v>12.606099339331786</v>
      </c>
      <c r="AW105" s="39">
        <f>AW$15*LCI!$AC$11</f>
        <v>9.9528044173729331</v>
      </c>
      <c r="AX105" s="39">
        <f>AX$15*LCI!$AJ$11</f>
        <v>34.499368351217193</v>
      </c>
      <c r="AY105" s="39">
        <f>AY$15*LCI!$AQ$11</f>
        <v>1.1422110424580729</v>
      </c>
      <c r="AZ105" s="39">
        <f>AZ$15*LCI!$H$11</f>
        <v>0</v>
      </c>
      <c r="BA105" s="39">
        <f>BA$15*LCI!$O$11</f>
        <v>17.778194783173724</v>
      </c>
      <c r="BB105" s="39">
        <f>BB$15*LCI!$V$11</f>
        <v>36.441393942914267</v>
      </c>
      <c r="BC105" s="39">
        <f>BC$15*LCI!$AC$11</f>
        <v>6.2281649760824651</v>
      </c>
      <c r="BD105" s="39">
        <f>BD$15*LCI!$AJ$11</f>
        <v>73.17597807053204</v>
      </c>
      <c r="BE105" s="39">
        <f>BE$15*LCI!$AQ$11</f>
        <v>30.796819381248408</v>
      </c>
      <c r="BF105" s="39">
        <f>BF$15*LCI!$H$11</f>
        <v>0</v>
      </c>
      <c r="BG105" s="39">
        <f>BG$15*LCI!$O$11</f>
        <v>25.882755457423897</v>
      </c>
      <c r="BH105" s="39">
        <f>BH$15*LCI!$V$11</f>
        <v>36.46472048065376</v>
      </c>
      <c r="BI105" s="39">
        <f>BI$15*LCI!$AC$11</f>
        <v>12.550592350366331</v>
      </c>
      <c r="BJ105" s="39">
        <f>BJ$15*LCI!$AJ$11</f>
        <v>80.649470900500646</v>
      </c>
      <c r="BK105" s="39">
        <f>BK$15*LCI!$AQ$11</f>
        <v>13.014085222415121</v>
      </c>
      <c r="BL105" s="39">
        <f>BL$15*LCI!$H$11</f>
        <v>0</v>
      </c>
      <c r="BM105" s="39">
        <f>BM$15*LCI!$O$11</f>
        <v>21.521275530786166</v>
      </c>
      <c r="BN105" s="39">
        <f>BN$15*LCI!$V$11</f>
        <v>23.157775203014332</v>
      </c>
      <c r="BO105" s="39">
        <f>BO$15*LCI!$AC$11</f>
        <v>12.971296656129594</v>
      </c>
      <c r="BP105" s="39">
        <f>BP$15*LCI!$AJ$11</f>
        <v>67.386057999404883</v>
      </c>
      <c r="BQ105" s="39">
        <f>BQ$15*LCI!$AQ$11</f>
        <v>1.0311218695820041</v>
      </c>
      <c r="BR105" s="39">
        <f>BR$15*LCI!$H$11</f>
        <v>0</v>
      </c>
      <c r="BS105" s="39">
        <f>BS$15*LCI!$O$11</f>
        <v>17.388427567765408</v>
      </c>
      <c r="BT105" s="39">
        <f>BT$15*LCI!$V$11</f>
        <v>12.606099339331786</v>
      </c>
      <c r="BU105" s="39">
        <f>BU$15*LCI!$AC$11</f>
        <v>9.9528044173729331</v>
      </c>
      <c r="BV105" s="39">
        <f>BV$15*LCI!$AJ$11</f>
        <v>34.499368351217193</v>
      </c>
      <c r="BW105" s="39">
        <f>BW$15*LCI!$AQ$11</f>
        <v>0.40782586886421146</v>
      </c>
      <c r="BX105" s="39">
        <f>BX$15*LCI!$H$11</f>
        <v>0</v>
      </c>
      <c r="BY105" s="39">
        <f>BY$15*LCI!$O$11</f>
        <v>17.778194783173724</v>
      </c>
      <c r="BZ105" s="39">
        <f>BZ$15*LCI!$V$11</f>
        <v>36.441393942914267</v>
      </c>
      <c r="CA105" s="39">
        <f>CA$15*LCI!$AC$11</f>
        <v>6.2281649760824651</v>
      </c>
      <c r="CB105" s="39">
        <f>CB$15*LCI!$AJ$11</f>
        <v>73.17597807053204</v>
      </c>
      <c r="CC105" s="39">
        <f>CC$15*LCI!$AQ$11</f>
        <v>30.796819381248408</v>
      </c>
      <c r="CD105" s="39">
        <f>CD$15*LCI!$H$11</f>
        <v>0</v>
      </c>
      <c r="CE105" s="39">
        <f>CE$15*LCI!$O$11</f>
        <v>25.882755457423897</v>
      </c>
      <c r="CF105" s="39">
        <f>CF$15*LCI!$V$11</f>
        <v>36.46472048065376</v>
      </c>
      <c r="CG105" s="39">
        <f>CG$15*LCI!$AC$11</f>
        <v>12.550592350366331</v>
      </c>
      <c r="CH105" s="39">
        <f>CH$15*LCI!$AJ$11</f>
        <v>80.649470900500646</v>
      </c>
      <c r="CI105" s="39">
        <f>CI$15*LCI!$AQ$11</f>
        <v>13.014085222415121</v>
      </c>
      <c r="CJ105" s="39">
        <f>CJ$15*LCI!$H$11</f>
        <v>0</v>
      </c>
      <c r="CK105" s="39">
        <f>CK$15*LCI!$O$11</f>
        <v>21.521275530786166</v>
      </c>
      <c r="CL105" s="39">
        <f>CL$15*LCI!$V$11</f>
        <v>23.157775203014332</v>
      </c>
      <c r="CM105" s="39">
        <f>CM$15*LCI!$AC$11</f>
        <v>12.971296656129594</v>
      </c>
      <c r="CN105" s="39">
        <f>CN$15*LCI!$AJ$11</f>
        <v>67.386057999404883</v>
      </c>
      <c r="CO105" s="39">
        <f>CO$15*LCI!$AQ$11</f>
        <v>1.0311218695820041</v>
      </c>
      <c r="CP105" s="39">
        <f>CP$15*LCI!$H$11</f>
        <v>0</v>
      </c>
      <c r="CQ105" s="39">
        <f>CQ$15*LCI!$O$11</f>
        <v>17.388427567765408</v>
      </c>
      <c r="CR105" s="39">
        <f>CR$15*LCI!$V$11</f>
        <v>12.606099339331786</v>
      </c>
      <c r="CS105" s="39">
        <f>CS$15*LCI!$AC$11</f>
        <v>9.9528044173729331</v>
      </c>
      <c r="CT105" s="39">
        <f>CT$15*LCI!$AJ$11</f>
        <v>34.499368351217193</v>
      </c>
      <c r="CU105" s="39">
        <f>CU$15*LCI!$AQ$11</f>
        <v>0.40782586886421146</v>
      </c>
    </row>
    <row r="106" spans="1:99" ht="12.75" customHeight="1" x14ac:dyDescent="0.2">
      <c r="A106" s="29">
        <v>100</v>
      </c>
      <c r="C106" s="36" t="s">
        <v>65</v>
      </c>
      <c r="D106" s="39">
        <f>D$16*LCI!$H$12</f>
        <v>0</v>
      </c>
      <c r="E106" s="39">
        <f>E$16*LCI!$O$12</f>
        <v>0</v>
      </c>
      <c r="F106" s="39">
        <f>F$16*LCI!$V$12</f>
        <v>0</v>
      </c>
      <c r="G106" s="39">
        <f>G$16*LCI!$AC$12</f>
        <v>0</v>
      </c>
      <c r="H106" s="39">
        <f>H$16*LCI!$AJ$12</f>
        <v>0</v>
      </c>
      <c r="I106" s="39">
        <f>I$16*LCI!$AQ$12</f>
        <v>0.19941265090430776</v>
      </c>
      <c r="J106" s="39">
        <f>J$16*LCI!$H$12</f>
        <v>0</v>
      </c>
      <c r="K106" s="39">
        <f>K$16*LCI!$O$12</f>
        <v>0</v>
      </c>
      <c r="L106" s="39">
        <f>L$16*LCI!$V$12</f>
        <v>0</v>
      </c>
      <c r="M106" s="39">
        <f>M$16*LCI!$AC$12</f>
        <v>0</v>
      </c>
      <c r="N106" s="39">
        <f>N$16*LCI!$AJ$12</f>
        <v>0</v>
      </c>
      <c r="O106" s="39">
        <f>O$16*LCI!$AQ$12</f>
        <v>0.15550812217941135</v>
      </c>
      <c r="P106" s="39">
        <f>P$16*LCI!$H$12</f>
        <v>0</v>
      </c>
      <c r="Q106" s="39">
        <f>Q$16*LCI!$O$12</f>
        <v>0</v>
      </c>
      <c r="R106" s="39">
        <f>R$16*LCI!$V$12</f>
        <v>0</v>
      </c>
      <c r="S106" s="39">
        <f>S$16*LCI!$AC$12</f>
        <v>0</v>
      </c>
      <c r="T106" s="39">
        <f>T$16*LCI!$AJ$12</f>
        <v>0</v>
      </c>
      <c r="U106" s="39">
        <f>U$16*LCI!$AQ$12</f>
        <v>0.1251077676730451</v>
      </c>
      <c r="V106" s="39">
        <f>V$16*LCI!$H$12</f>
        <v>0</v>
      </c>
      <c r="W106" s="39">
        <f>W$16*LCI!$O$12</f>
        <v>0</v>
      </c>
      <c r="X106" s="39">
        <f>X$16*LCI!$V$12</f>
        <v>0</v>
      </c>
      <c r="Y106" s="39">
        <f>Y$16*LCI!$AC$12</f>
        <v>0</v>
      </c>
      <c r="Z106" s="39">
        <f>Z$16*LCI!$AJ$12</f>
        <v>0</v>
      </c>
      <c r="AA106" s="39">
        <f>AA$16*LCI!$AQ$12</f>
        <v>8.5760165724773574E-2</v>
      </c>
      <c r="AB106" s="39">
        <f>AB$16*LCI!$H$12</f>
        <v>0</v>
      </c>
      <c r="AC106" s="39">
        <f>AC$16*LCI!$O$12</f>
        <v>0</v>
      </c>
      <c r="AD106" s="39">
        <f>AD$16*LCI!$V$12</f>
        <v>0</v>
      </c>
      <c r="AE106" s="39">
        <f>AE$16*LCI!$AC$12</f>
        <v>0</v>
      </c>
      <c r="AF106" s="39">
        <f>AF$16*LCI!$AJ$12</f>
        <v>0</v>
      </c>
      <c r="AG106" s="39">
        <f>AG$16*LCI!$AQ$12</f>
        <v>0.19941265090430776</v>
      </c>
      <c r="AH106" s="39">
        <f>AH$16*LCI!$H$12</f>
        <v>0</v>
      </c>
      <c r="AI106" s="39">
        <f>AI$16*LCI!$O$12</f>
        <v>0</v>
      </c>
      <c r="AJ106" s="39">
        <f>AJ$16*LCI!$V$12</f>
        <v>0</v>
      </c>
      <c r="AK106" s="39">
        <f>AK$16*LCI!$AC$12</f>
        <v>0</v>
      </c>
      <c r="AL106" s="39">
        <f>AL$16*LCI!$AJ$12</f>
        <v>0</v>
      </c>
      <c r="AM106" s="39">
        <f>AM$16*LCI!$AQ$12</f>
        <v>7.9461692398775333E-2</v>
      </c>
      <c r="AN106" s="39">
        <f>AN$16*LCI!$H$12</f>
        <v>0</v>
      </c>
      <c r="AO106" s="39">
        <f>AO$16*LCI!$O$12</f>
        <v>0</v>
      </c>
      <c r="AP106" s="39">
        <f>AP$16*LCI!$V$12</f>
        <v>0</v>
      </c>
      <c r="AQ106" s="39">
        <f>AQ$16*LCI!$AC$12</f>
        <v>0</v>
      </c>
      <c r="AR106" s="39">
        <f>AR$16*LCI!$AJ$12</f>
        <v>0</v>
      </c>
      <c r="AS106" s="39">
        <f>AS$16*LCI!$AQ$12</f>
        <v>0</v>
      </c>
      <c r="AT106" s="39">
        <f>AT$16*LCI!$H$12</f>
        <v>0</v>
      </c>
      <c r="AU106" s="39">
        <f>AU$16*LCI!$O$12</f>
        <v>0</v>
      </c>
      <c r="AV106" s="39">
        <f>AV$16*LCI!$V$12</f>
        <v>0</v>
      </c>
      <c r="AW106" s="39">
        <f>AW$16*LCI!$AC$12</f>
        <v>0</v>
      </c>
      <c r="AX106" s="39">
        <f>AX$16*LCI!$AJ$12</f>
        <v>0</v>
      </c>
      <c r="AY106" s="39">
        <f>AY$16*LCI!$AQ$12</f>
        <v>0</v>
      </c>
      <c r="AZ106" s="39">
        <f>AZ$16*LCI!$H$12</f>
        <v>0</v>
      </c>
      <c r="BA106" s="39">
        <f>BA$16*LCI!$O$12</f>
        <v>0</v>
      </c>
      <c r="BB106" s="39">
        <f>BB$16*LCI!$V$12</f>
        <v>0</v>
      </c>
      <c r="BC106" s="39">
        <f>BC$16*LCI!$AC$12</f>
        <v>0</v>
      </c>
      <c r="BD106" s="39">
        <f>BD$16*LCI!$AJ$12</f>
        <v>0</v>
      </c>
      <c r="BE106" s="39">
        <f>BE$16*LCI!$AQ$12</f>
        <v>0.19941265090430776</v>
      </c>
      <c r="BF106" s="39">
        <f>BF$16*LCI!$H$12</f>
        <v>0</v>
      </c>
      <c r="BG106" s="39">
        <f>BG$16*LCI!$O$12</f>
        <v>0</v>
      </c>
      <c r="BH106" s="39">
        <f>BH$16*LCI!$V$12</f>
        <v>0</v>
      </c>
      <c r="BI106" s="39">
        <f>BI$16*LCI!$AC$12</f>
        <v>0</v>
      </c>
      <c r="BJ106" s="39">
        <f>BJ$16*LCI!$AJ$12</f>
        <v>0</v>
      </c>
      <c r="BK106" s="39">
        <f>BK$16*LCI!$AQ$12</f>
        <v>8.0278800352017954E-2</v>
      </c>
      <c r="BL106" s="39">
        <f>BL$16*LCI!$H$12</f>
        <v>0</v>
      </c>
      <c r="BM106" s="39">
        <f>BM$16*LCI!$O$12</f>
        <v>0</v>
      </c>
      <c r="BN106" s="39">
        <f>BN$16*LCI!$V$12</f>
        <v>0</v>
      </c>
      <c r="BO106" s="39">
        <f>BO$16*LCI!$AC$12</f>
        <v>0</v>
      </c>
      <c r="BP106" s="39">
        <f>BP$16*LCI!$AJ$12</f>
        <v>0</v>
      </c>
      <c r="BQ106" s="39">
        <f>BQ$16*LCI!$AQ$12</f>
        <v>0</v>
      </c>
      <c r="BR106" s="39">
        <f>BR$16*LCI!$H$12</f>
        <v>0</v>
      </c>
      <c r="BS106" s="39">
        <f>BS$16*LCI!$O$12</f>
        <v>0</v>
      </c>
      <c r="BT106" s="39">
        <f>BT$16*LCI!$V$12</f>
        <v>0</v>
      </c>
      <c r="BU106" s="39">
        <f>BU$16*LCI!$AC$12</f>
        <v>0</v>
      </c>
      <c r="BV106" s="39">
        <f>BV$16*LCI!$AJ$12</f>
        <v>0</v>
      </c>
      <c r="BW106" s="39">
        <f>BW$16*LCI!$AQ$12</f>
        <v>0</v>
      </c>
      <c r="BX106" s="39">
        <f>BX$16*LCI!$H$12</f>
        <v>0</v>
      </c>
      <c r="BY106" s="39">
        <f>BY$16*LCI!$O$12</f>
        <v>0</v>
      </c>
      <c r="BZ106" s="39">
        <f>BZ$16*LCI!$V$12</f>
        <v>0</v>
      </c>
      <c r="CA106" s="39">
        <f>CA$16*LCI!$AC$12</f>
        <v>0</v>
      </c>
      <c r="CB106" s="39">
        <f>CB$16*LCI!$AJ$12</f>
        <v>0</v>
      </c>
      <c r="CC106" s="39">
        <f>CC$16*LCI!$AQ$12</f>
        <v>0.19941265090430776</v>
      </c>
      <c r="CD106" s="39">
        <f>CD$16*LCI!$H$12</f>
        <v>0</v>
      </c>
      <c r="CE106" s="39">
        <f>CE$16*LCI!$O$12</f>
        <v>0</v>
      </c>
      <c r="CF106" s="39">
        <f>CF$16*LCI!$V$12</f>
        <v>0</v>
      </c>
      <c r="CG106" s="39">
        <f>CG$16*LCI!$AC$12</f>
        <v>0</v>
      </c>
      <c r="CH106" s="39">
        <f>CH$16*LCI!$AJ$12</f>
        <v>0</v>
      </c>
      <c r="CI106" s="39">
        <f>CI$16*LCI!$AQ$12</f>
        <v>8.0278800352017954E-2</v>
      </c>
      <c r="CJ106" s="39">
        <f>CJ$16*LCI!$H$12</f>
        <v>0</v>
      </c>
      <c r="CK106" s="39">
        <f>CK$16*LCI!$O$12</f>
        <v>0</v>
      </c>
      <c r="CL106" s="39">
        <f>CL$16*LCI!$V$12</f>
        <v>0</v>
      </c>
      <c r="CM106" s="39">
        <f>CM$16*LCI!$AC$12</f>
        <v>0</v>
      </c>
      <c r="CN106" s="39">
        <f>CN$16*LCI!$AJ$12</f>
        <v>0</v>
      </c>
      <c r="CO106" s="39">
        <f>CO$16*LCI!$AQ$12</f>
        <v>0</v>
      </c>
      <c r="CP106" s="39">
        <f>CP$16*LCI!$H$12</f>
        <v>0</v>
      </c>
      <c r="CQ106" s="39">
        <f>CQ$16*LCI!$O$12</f>
        <v>0</v>
      </c>
      <c r="CR106" s="39">
        <f>CR$16*LCI!$V$12</f>
        <v>0</v>
      </c>
      <c r="CS106" s="39">
        <f>CS$16*LCI!$AC$12</f>
        <v>0</v>
      </c>
      <c r="CT106" s="39">
        <f>CT$16*LCI!$AJ$12</f>
        <v>0</v>
      </c>
      <c r="CU106" s="39">
        <f>CU$16*LCI!$AQ$12</f>
        <v>0</v>
      </c>
    </row>
    <row r="107" spans="1:99" ht="12.75" customHeight="1" x14ac:dyDescent="0.2">
      <c r="A107" s="29">
        <v>101</v>
      </c>
      <c r="C107" s="36" t="s">
        <v>66</v>
      </c>
      <c r="D107" s="39">
        <f>D$17*LCI!$H$13</f>
        <v>5.1704070930418311</v>
      </c>
      <c r="E107" s="39">
        <f>E$17*LCI!$O$13</f>
        <v>10.545548583937295</v>
      </c>
      <c r="F107" s="39">
        <f>F$17*LCI!$V$13</f>
        <v>9.8938138079138103</v>
      </c>
      <c r="G107" s="39">
        <f>G$17*LCI!$AC$13</f>
        <v>2.2745554762413844</v>
      </c>
      <c r="H107" s="39">
        <f>H$17*LCI!$AJ$13</f>
        <v>14.553544120683814</v>
      </c>
      <c r="I107" s="39">
        <f>I$17*LCI!$AQ$13</f>
        <v>6.054000626706719E-3</v>
      </c>
      <c r="J107" s="39">
        <f>J$17*LCI!$H$13</f>
        <v>5.3867555386057093</v>
      </c>
      <c r="K107" s="39">
        <f>K$17*LCI!$O$13</f>
        <v>9.3445618994990074</v>
      </c>
      <c r="L107" s="39">
        <f>L$17*LCI!$V$13</f>
        <v>9.4462014166291688</v>
      </c>
      <c r="M107" s="39">
        <f>M$17*LCI!$AC$13</f>
        <v>5.14348516870065</v>
      </c>
      <c r="N107" s="39">
        <f>N$17*LCI!$AJ$13</f>
        <v>14.875031541716737</v>
      </c>
      <c r="O107" s="39">
        <f>O$17*LCI!$AQ$13</f>
        <v>6.0782576180535659E-3</v>
      </c>
      <c r="P107" s="39">
        <f>P$17*LCI!$H$13</f>
        <v>6.3921143902754531</v>
      </c>
      <c r="Q107" s="39">
        <f>Q$17*LCI!$O$13</f>
        <v>8.1128044679241356</v>
      </c>
      <c r="R107" s="39">
        <f>R$17*LCI!$V$13</f>
        <v>8.1732517581449944</v>
      </c>
      <c r="S107" s="39">
        <f>S$17*LCI!$AC$13</f>
        <v>4.8840596667519192</v>
      </c>
      <c r="T107" s="39">
        <f>T$17*LCI!$AJ$13</f>
        <v>10.114055614767667</v>
      </c>
      <c r="U107" s="39">
        <f>U$17*LCI!$AQ$13</f>
        <v>6.0950536333535315E-3</v>
      </c>
      <c r="V107" s="39">
        <f>V$17*LCI!$H$13</f>
        <v>8.5766932784508825</v>
      </c>
      <c r="W107" s="39">
        <f>W$17*LCI!$O$13</f>
        <v>5.9120784694543564</v>
      </c>
      <c r="X107" s="39">
        <f>X$17*LCI!$V$13</f>
        <v>6.486266820007331</v>
      </c>
      <c r="Y107" s="39">
        <f>Y$17*LCI!$AC$13</f>
        <v>6.7324134260090212</v>
      </c>
      <c r="Z107" s="39">
        <f>Z$17*LCI!$AJ$13</f>
        <v>13.854506547970786</v>
      </c>
      <c r="AA107" s="39">
        <f>AA$17*LCI!$AQ$13</f>
        <v>6.1167929497224303E-3</v>
      </c>
      <c r="AB107" s="39">
        <f>AB$17*LCI!$H$13</f>
        <v>4.8885195862980542</v>
      </c>
      <c r="AC107" s="39">
        <f>AC$17*LCI!$O$13</f>
        <v>10.402713399948366</v>
      </c>
      <c r="AD107" s="39">
        <f>AD$17*LCI!$V$13</f>
        <v>9.792050400923225</v>
      </c>
      <c r="AE107" s="39">
        <f>AE$17*LCI!$AC$13</f>
        <v>1.960720620781006</v>
      </c>
      <c r="AF107" s="39">
        <f>AF$17*LCI!$AJ$13</f>
        <v>13.030027690789902</v>
      </c>
      <c r="AG107" s="39">
        <f>AG$17*LCI!$AQ$13</f>
        <v>6.054000626706719E-3</v>
      </c>
      <c r="AH107" s="39">
        <f>AH$17*LCI!$H$13</f>
        <v>4.5986197195854004</v>
      </c>
      <c r="AI107" s="39">
        <f>AI$17*LCI!$O$13</f>
        <v>8.1525071505563123</v>
      </c>
      <c r="AJ107" s="39">
        <f>AJ$17*LCI!$V$13</f>
        <v>6.5163806695016904</v>
      </c>
      <c r="AK107" s="39">
        <f>AK$17*LCI!$AC$13</f>
        <v>4.8381427782375761</v>
      </c>
      <c r="AL107" s="39">
        <f>AL$17*LCI!$AJ$13</f>
        <v>10.613178041795273</v>
      </c>
      <c r="AM107" s="39">
        <f>AM$17*LCI!$AQ$13</f>
        <v>4.953909709692267E-3</v>
      </c>
      <c r="AN107" s="39">
        <f>AN$17*LCI!$H$13</f>
        <v>4.0774290857406204</v>
      </c>
      <c r="AO107" s="39">
        <f>AO$17*LCI!$O$13</f>
        <v>5.3516112702300722</v>
      </c>
      <c r="AP107" s="39">
        <f>AP$17*LCI!$V$13</f>
        <v>6.1885817741941862</v>
      </c>
      <c r="AQ107" s="39">
        <f>AQ$17*LCI!$AC$13</f>
        <v>5.6930419498162106</v>
      </c>
      <c r="AR107" s="39">
        <f>AR$17*LCI!$AJ$13</f>
        <v>11.158635052829755</v>
      </c>
      <c r="AS107" s="39">
        <f>AS$17*LCI!$AQ$13</f>
        <v>4.2251528314847563E-3</v>
      </c>
      <c r="AT107" s="39">
        <f>AT$17*LCI!$H$13</f>
        <v>2.9074006430665693</v>
      </c>
      <c r="AU107" s="39">
        <f>AU$17*LCI!$O$13</f>
        <v>3.2809097763341177</v>
      </c>
      <c r="AV107" s="39">
        <f>AV$17*LCI!$V$13</f>
        <v>3.5020078298858772</v>
      </c>
      <c r="AW107" s="39">
        <f>AW$17*LCI!$AC$13</f>
        <v>5.0965950156982807</v>
      </c>
      <c r="AX107" s="39">
        <f>AX$17*LCI!$AJ$13</f>
        <v>13.271246137274172</v>
      </c>
      <c r="AY107" s="39">
        <f>AY$17*LCI!$AQ$13</f>
        <v>3.5614005974056305E-2</v>
      </c>
      <c r="AZ107" s="39">
        <f>AZ$17*LCI!$H$13</f>
        <v>4.8416800284547197</v>
      </c>
      <c r="BA107" s="39">
        <f>BA$17*LCI!$O$13</f>
        <v>10.402713399948366</v>
      </c>
      <c r="BB107" s="39">
        <f>BB$17*LCI!$V$13</f>
        <v>9.792050400923225</v>
      </c>
      <c r="BC107" s="39">
        <f>BC$17*LCI!$AC$13</f>
        <v>1.960720620781006</v>
      </c>
      <c r="BD107" s="39">
        <f>BD$17*LCI!$AJ$13</f>
        <v>13.030027690789902</v>
      </c>
      <c r="BE107" s="39">
        <f>BE$17*LCI!$AQ$13</f>
        <v>6.054000626706719E-3</v>
      </c>
      <c r="BF107" s="39">
        <f>BF$17*LCI!$H$13</f>
        <v>4.3611656925690276</v>
      </c>
      <c r="BG107" s="39">
        <f>BG$17*LCI!$O$13</f>
        <v>8.1525071505563123</v>
      </c>
      <c r="BH107" s="39">
        <f>BH$17*LCI!$V$13</f>
        <v>6.5163806695016904</v>
      </c>
      <c r="BI107" s="39">
        <f>BI$17*LCI!$AC$13</f>
        <v>4.8381427782375761</v>
      </c>
      <c r="BJ107" s="39">
        <f>BJ$17*LCI!$AJ$13</f>
        <v>10.613178041795273</v>
      </c>
      <c r="BK107" s="39">
        <f>BK$17*LCI!$AQ$13</f>
        <v>2.7831562944945639E-3</v>
      </c>
      <c r="BL107" s="39">
        <f>BL$17*LCI!$H$13</f>
        <v>3.8975143599596143</v>
      </c>
      <c r="BM107" s="39">
        <f>BM$17*LCI!$O$13</f>
        <v>5.3516112702300722</v>
      </c>
      <c r="BN107" s="39">
        <f>BN$17*LCI!$V$13</f>
        <v>6.1885817741941862</v>
      </c>
      <c r="BO107" s="39">
        <f>BO$17*LCI!$AC$13</f>
        <v>5.6930419498162106</v>
      </c>
      <c r="BP107" s="39">
        <f>BP$17*LCI!$AJ$13</f>
        <v>11.158635052829755</v>
      </c>
      <c r="BQ107" s="39">
        <f>BQ$17*LCI!$AQ$13</f>
        <v>5.7908534479467005E-4</v>
      </c>
      <c r="BR107" s="39">
        <f>BR$17*LCI!$H$13</f>
        <v>2.7793805472324147</v>
      </c>
      <c r="BS107" s="39">
        <f>BS$17*LCI!$O$13</f>
        <v>3.2809097763341177</v>
      </c>
      <c r="BT107" s="39">
        <f>BT$17*LCI!$V$13</f>
        <v>3.5020078298858772</v>
      </c>
      <c r="BU107" s="39">
        <f>BU$17*LCI!$AC$13</f>
        <v>5.0965950156982807</v>
      </c>
      <c r="BV107" s="39">
        <f>BV$17*LCI!$AJ$13</f>
        <v>13.271246137274172</v>
      </c>
      <c r="BW107" s="39">
        <f>BW$17*LCI!$AQ$13</f>
        <v>9.6958845813881183E-3</v>
      </c>
      <c r="BX107" s="39">
        <f>BX$17*LCI!$H$13</f>
        <v>5.1110302016167761</v>
      </c>
      <c r="BY107" s="39">
        <f>BY$17*LCI!$O$13</f>
        <v>10.402713399948366</v>
      </c>
      <c r="BZ107" s="39">
        <f>BZ$17*LCI!$V$13</f>
        <v>9.792050400923225</v>
      </c>
      <c r="CA107" s="39">
        <f>CA$17*LCI!$AC$13</f>
        <v>1.960720620781006</v>
      </c>
      <c r="CB107" s="39">
        <f>CB$17*LCI!$AJ$13</f>
        <v>13.030027690789902</v>
      </c>
      <c r="CC107" s="39">
        <f>CC$17*LCI!$AQ$13</f>
        <v>6.054000626706719E-3</v>
      </c>
      <c r="CD107" s="39">
        <f>CD$17*LCI!$H$13</f>
        <v>4.5921168750941659</v>
      </c>
      <c r="CE107" s="39">
        <f>CE$17*LCI!$O$13</f>
        <v>8.1525071505563123</v>
      </c>
      <c r="CF107" s="39">
        <f>CF$17*LCI!$V$13</f>
        <v>6.5163806695016904</v>
      </c>
      <c r="CG107" s="39">
        <f>CG$17*LCI!$AC$13</f>
        <v>4.8381427782375761</v>
      </c>
      <c r="CH107" s="39">
        <f>CH$17*LCI!$AJ$13</f>
        <v>10.613178041795273</v>
      </c>
      <c r="CI107" s="39">
        <f>CI$17*LCI!$AQ$13</f>
        <v>2.7831562944945639E-3</v>
      </c>
      <c r="CJ107" s="39">
        <f>CJ$17*LCI!$H$13</f>
        <v>4.0333738421976362</v>
      </c>
      <c r="CK107" s="39">
        <f>CK$17*LCI!$O$13</f>
        <v>5.3516112702300722</v>
      </c>
      <c r="CL107" s="39">
        <f>CL$17*LCI!$V$13</f>
        <v>6.1885817741941862</v>
      </c>
      <c r="CM107" s="39">
        <f>CM$17*LCI!$AC$13</f>
        <v>5.6930419498162106</v>
      </c>
      <c r="CN107" s="39">
        <f>CN$17*LCI!$AJ$13</f>
        <v>11.158635052829755</v>
      </c>
      <c r="CO107" s="39">
        <f>CO$17*LCI!$AQ$13</f>
        <v>5.7908534479467005E-4</v>
      </c>
      <c r="CP107" s="39">
        <f>CP$17*LCI!$H$13</f>
        <v>3.0090956610499768</v>
      </c>
      <c r="CQ107" s="39">
        <f>CQ$17*LCI!$O$13</f>
        <v>3.2809097763341177</v>
      </c>
      <c r="CR107" s="39">
        <f>CR$17*LCI!$V$13</f>
        <v>3.5020078298858772</v>
      </c>
      <c r="CS107" s="39">
        <f>CS$17*LCI!$AC$13</f>
        <v>5.0965950156982807</v>
      </c>
      <c r="CT107" s="39">
        <f>CT$17*LCI!$AJ$13</f>
        <v>13.271246137274172</v>
      </c>
      <c r="CU107" s="39">
        <f>CU$17*LCI!$AQ$13</f>
        <v>9.6958845813881183E-3</v>
      </c>
    </row>
    <row r="108" spans="1:99" ht="12.75" customHeight="1" x14ac:dyDescent="0.2">
      <c r="A108" s="29">
        <v>102</v>
      </c>
      <c r="C108" s="36" t="s">
        <v>67</v>
      </c>
      <c r="D108" s="39">
        <f>D$18*LCI!$H$14</f>
        <v>5.0026575561289626</v>
      </c>
      <c r="E108" s="39">
        <f>E$18*LCI!$O$14</f>
        <v>3.5169088620676083</v>
      </c>
      <c r="F108" s="39">
        <f>F$18*LCI!$V$14</f>
        <v>8.1716446969712386</v>
      </c>
      <c r="G108" s="39">
        <f>G$18*LCI!$AC$14</f>
        <v>5.4993320021961125</v>
      </c>
      <c r="H108" s="39">
        <f>H$18*LCI!$AJ$14</f>
        <v>7.0490220236999983</v>
      </c>
      <c r="I108" s="39">
        <f>I$18*LCI!$AQ$14</f>
        <v>14.981577124616354</v>
      </c>
      <c r="J108" s="39">
        <f>J$18*LCI!$H$14</f>
        <v>5.3031725935068037</v>
      </c>
      <c r="K108" s="39">
        <f>K$18*LCI!$O$14</f>
        <v>4.8846919395619262</v>
      </c>
      <c r="L108" s="39">
        <f>L$18*LCI!$V$14</f>
        <v>8.3992874378288693</v>
      </c>
      <c r="M108" s="39">
        <f>M$18*LCI!$AC$14</f>
        <v>7.1030313588608669</v>
      </c>
      <c r="N108" s="39">
        <f>N$18*LCI!$AJ$14</f>
        <v>10.192908360383985</v>
      </c>
      <c r="O108" s="39">
        <f>O$18*LCI!$AQ$14</f>
        <v>16.804275725669488</v>
      </c>
      <c r="P108" s="39">
        <f>P$18*LCI!$H$14</f>
        <v>6.3102973347834217</v>
      </c>
      <c r="Q108" s="39">
        <f>Q$18*LCI!$O$14</f>
        <v>5.4643076791830776</v>
      </c>
      <c r="R108" s="39">
        <f>R$18*LCI!$V$14</f>
        <v>9.1417387970176076</v>
      </c>
      <c r="S108" s="39">
        <f>S$18*LCI!$AC$14</f>
        <v>10.724835877979004</v>
      </c>
      <c r="T108" s="39">
        <f>T$18*LCI!$AJ$14</f>
        <v>12.398348232972866</v>
      </c>
      <c r="U108" s="39">
        <f>U$18*LCI!$AQ$14</f>
        <v>18.066347890877605</v>
      </c>
      <c r="V108" s="39">
        <f>V$18*LCI!$H$14</f>
        <v>9.0817894587385162</v>
      </c>
      <c r="W108" s="39">
        <f>W$18*LCI!$O$14</f>
        <v>7.0635186570044475</v>
      </c>
      <c r="X108" s="39">
        <f>X$18*LCI!$V$14</f>
        <v>12.900077024285034</v>
      </c>
      <c r="Y108" s="39">
        <f>Y$18*LCI!$AC$14</f>
        <v>11.201864424666017</v>
      </c>
      <c r="Z108" s="39">
        <f>Z$18*LCI!$AJ$14</f>
        <v>17.564689212190061</v>
      </c>
      <c r="AA108" s="39">
        <f>AA$18*LCI!$AQ$14</f>
        <v>19.699865459766638</v>
      </c>
      <c r="AB108" s="39">
        <f>AB$18*LCI!$H$14</f>
        <v>6.3112205822997609</v>
      </c>
      <c r="AC108" s="39">
        <f>AC$18*LCI!$O$14</f>
        <v>8.596888329498567</v>
      </c>
      <c r="AD108" s="39">
        <f>AD$18*LCI!$V$14</f>
        <v>16.662643245486706</v>
      </c>
      <c r="AE108" s="39">
        <f>AE$18*LCI!$AC$14</f>
        <v>7.70437816732787</v>
      </c>
      <c r="AF108" s="39">
        <f>AF$18*LCI!$AJ$14</f>
        <v>10.471125121005045</v>
      </c>
      <c r="AG108" s="39">
        <f>AG$18*LCI!$AQ$14</f>
        <v>14.981577124616354</v>
      </c>
      <c r="AH108" s="39">
        <f>AH$18*LCI!$H$14</f>
        <v>9.569544363403919</v>
      </c>
      <c r="AI108" s="39">
        <f>AI$18*LCI!$O$14</f>
        <v>9.3770245666257797</v>
      </c>
      <c r="AJ108" s="39">
        <f>AJ$18*LCI!$V$14</f>
        <v>18.000523335789577</v>
      </c>
      <c r="AK108" s="39">
        <f>AK$18*LCI!$AC$14</f>
        <v>10.968383208474696</v>
      </c>
      <c r="AL108" s="39">
        <f>AL$18*LCI!$AJ$14</f>
        <v>15.070255549791421</v>
      </c>
      <c r="AM108" s="39">
        <f>AM$18*LCI!$AQ$14</f>
        <v>18.211449992891083</v>
      </c>
      <c r="AN108" s="39">
        <f>AN$18*LCI!$H$14</f>
        <v>14.235092573493672</v>
      </c>
      <c r="AO108" s="39">
        <f>AO$18*LCI!$O$14</f>
        <v>11.206593219890649</v>
      </c>
      <c r="AP108" s="39">
        <f>AP$18*LCI!$V$14</f>
        <v>20.418390354491347</v>
      </c>
      <c r="AQ108" s="39">
        <f>AQ$18*LCI!$AC$14</f>
        <v>14.555441343798055</v>
      </c>
      <c r="AR108" s="39">
        <f>AR$18*LCI!$AJ$14</f>
        <v>19.290252113742412</v>
      </c>
      <c r="AS108" s="39">
        <f>AS$18*LCI!$AQ$14</f>
        <v>20.351084119567631</v>
      </c>
      <c r="AT108" s="39">
        <f>AT$18*LCI!$H$14</f>
        <v>21.339061467884925</v>
      </c>
      <c r="AU108" s="39">
        <f>AU$18*LCI!$O$14</f>
        <v>15.07109380038273</v>
      </c>
      <c r="AV108" s="39">
        <f>AV$18*LCI!$V$14</f>
        <v>24.158215210559469</v>
      </c>
      <c r="AW108" s="39">
        <f>AW$18*LCI!$AC$14</f>
        <v>18.318875575636639</v>
      </c>
      <c r="AX108" s="39">
        <f>AX$18*LCI!$AJ$14</f>
        <v>25.963739270968833</v>
      </c>
      <c r="AY108" s="39">
        <f>AY$18*LCI!$AQ$14</f>
        <v>23.035310291480943</v>
      </c>
      <c r="AZ108" s="39">
        <f>AZ$18*LCI!$H$14</f>
        <v>6.3234132548264173</v>
      </c>
      <c r="BA108" s="39">
        <f>BA$18*LCI!$O$14</f>
        <v>8.596888329498567</v>
      </c>
      <c r="BB108" s="39">
        <f>BB$18*LCI!$V$14</f>
        <v>16.662643245486706</v>
      </c>
      <c r="BC108" s="39">
        <f>BC$18*LCI!$AC$14</f>
        <v>7.70437816732787</v>
      </c>
      <c r="BD108" s="39">
        <f>BD$18*LCI!$AJ$14</f>
        <v>10.471125121005045</v>
      </c>
      <c r="BE108" s="39">
        <f>BE$18*LCI!$AQ$14</f>
        <v>14.981577124616354</v>
      </c>
      <c r="BF108" s="39">
        <f>BF$18*LCI!$H$14</f>
        <v>9.5818779035869799</v>
      </c>
      <c r="BG108" s="39">
        <f>BG$18*LCI!$O$14</f>
        <v>9.3770245666257797</v>
      </c>
      <c r="BH108" s="39">
        <f>BH$18*LCI!$V$14</f>
        <v>18.000523335789577</v>
      </c>
      <c r="BI108" s="39">
        <f>BI$18*LCI!$AC$14</f>
        <v>10.968383208474696</v>
      </c>
      <c r="BJ108" s="39">
        <f>BJ$18*LCI!$AJ$14</f>
        <v>15.070255549791421</v>
      </c>
      <c r="BK108" s="39">
        <f>BK$18*LCI!$AQ$14</f>
        <v>17.310506555101448</v>
      </c>
      <c r="BL108" s="39">
        <f>BL$18*LCI!$H$14</f>
        <v>14.280304293896556</v>
      </c>
      <c r="BM108" s="39">
        <f>BM$18*LCI!$O$14</f>
        <v>11.206593219890649</v>
      </c>
      <c r="BN108" s="39">
        <f>BN$18*LCI!$V$14</f>
        <v>20.418390354491347</v>
      </c>
      <c r="BO108" s="39">
        <f>BO$18*LCI!$AC$14</f>
        <v>14.555441343798055</v>
      </c>
      <c r="BP108" s="39">
        <f>BP$18*LCI!$AJ$14</f>
        <v>19.290252113742412</v>
      </c>
      <c r="BQ108" s="39">
        <f>BQ$18*LCI!$AQ$14</f>
        <v>18.879864549635453</v>
      </c>
      <c r="BR108" s="39">
        <f>BR$18*LCI!$H$14</f>
        <v>23.575023873171595</v>
      </c>
      <c r="BS108" s="39">
        <f>BS$18*LCI!$O$14</f>
        <v>15.07109380038273</v>
      </c>
      <c r="BT108" s="39">
        <f>BT$18*LCI!$V$14</f>
        <v>24.158215210559469</v>
      </c>
      <c r="BU108" s="39">
        <f>BU$18*LCI!$AC$14</f>
        <v>18.318875575636639</v>
      </c>
      <c r="BV108" s="39">
        <f>BV$18*LCI!$AJ$14</f>
        <v>25.963739270968833</v>
      </c>
      <c r="BW108" s="39">
        <f>BW$18*LCI!$AQ$14</f>
        <v>19.60953151072302</v>
      </c>
      <c r="BX108" s="39">
        <f>BX$18*LCI!$H$14</f>
        <v>6.3198655295808157</v>
      </c>
      <c r="BY108" s="39">
        <f>BY$18*LCI!$O$14</f>
        <v>8.596888329498567</v>
      </c>
      <c r="BZ108" s="39">
        <f>BZ$18*LCI!$V$14</f>
        <v>16.662643245486706</v>
      </c>
      <c r="CA108" s="39">
        <f>CA$18*LCI!$AC$14</f>
        <v>7.70437816732787</v>
      </c>
      <c r="CB108" s="39">
        <f>CB$18*LCI!$AJ$14</f>
        <v>10.471125121005045</v>
      </c>
      <c r="CC108" s="39">
        <f>CC$18*LCI!$AQ$14</f>
        <v>14.981577124616354</v>
      </c>
      <c r="CD108" s="39">
        <f>CD$18*LCI!$H$14</f>
        <v>9.5685289562832949</v>
      </c>
      <c r="CE108" s="39">
        <f>CE$18*LCI!$O$14</f>
        <v>9.3770245666257797</v>
      </c>
      <c r="CF108" s="39">
        <f>CF$18*LCI!$V$14</f>
        <v>18.000523335789577</v>
      </c>
      <c r="CG108" s="39">
        <f>CG$18*LCI!$AC$14</f>
        <v>10.968383208474696</v>
      </c>
      <c r="CH108" s="39">
        <f>CH$18*LCI!$AJ$14</f>
        <v>15.070255549791421</v>
      </c>
      <c r="CI108" s="39">
        <f>CI$18*LCI!$AQ$14</f>
        <v>17.310506555101448</v>
      </c>
      <c r="CJ108" s="39">
        <f>CJ$18*LCI!$H$14</f>
        <v>14.251488188032043</v>
      </c>
      <c r="CK108" s="39">
        <f>CK$18*LCI!$O$14</f>
        <v>11.206593219890649</v>
      </c>
      <c r="CL108" s="39">
        <f>CL$18*LCI!$V$14</f>
        <v>20.418390354491347</v>
      </c>
      <c r="CM108" s="39">
        <f>CM$18*LCI!$AC$14</f>
        <v>14.555441343798055</v>
      </c>
      <c r="CN108" s="39">
        <f>CN$18*LCI!$AJ$14</f>
        <v>19.290252113742412</v>
      </c>
      <c r="CO108" s="39">
        <f>CO$18*LCI!$AQ$14</f>
        <v>18.879864549635453</v>
      </c>
      <c r="CP108" s="39">
        <f>CP$18*LCI!$H$14</f>
        <v>19.623038434320073</v>
      </c>
      <c r="CQ108" s="39">
        <f>CQ$18*LCI!$O$14</f>
        <v>15.07109380038273</v>
      </c>
      <c r="CR108" s="39">
        <f>CR$18*LCI!$V$14</f>
        <v>24.158215210559469</v>
      </c>
      <c r="CS108" s="39">
        <f>CS$18*LCI!$AC$14</f>
        <v>18.318875575636639</v>
      </c>
      <c r="CT108" s="39">
        <f>CT$18*LCI!$AJ$14</f>
        <v>25.963739270968833</v>
      </c>
      <c r="CU108" s="39">
        <f>CU$18*LCI!$AQ$14</f>
        <v>19.60953151072302</v>
      </c>
    </row>
    <row r="109" spans="1:99" ht="12.75" customHeight="1" x14ac:dyDescent="0.2">
      <c r="A109" s="29">
        <v>103</v>
      </c>
      <c r="C109" s="36" t="s">
        <v>68</v>
      </c>
      <c r="D109" s="39">
        <f>D$19*LCI!$H$15</f>
        <v>0.13608919731086833</v>
      </c>
      <c r="E109" s="39">
        <f>E$19*LCI!$O$15</f>
        <v>5.5215540012483801</v>
      </c>
      <c r="F109" s="39">
        <f>F$19*LCI!$V$15</f>
        <v>8.0195937190338711</v>
      </c>
      <c r="G109" s="39">
        <f>G$19*LCI!$AC$15</f>
        <v>6.1696272596315893</v>
      </c>
      <c r="H109" s="39">
        <f>H$19*LCI!$AJ$15</f>
        <v>4.2625564946026682</v>
      </c>
      <c r="I109" s="39">
        <f>I$19*LCI!$AQ$15</f>
        <v>10.027390472047241</v>
      </c>
      <c r="J109" s="39">
        <f>J$19*LCI!$H$15</f>
        <v>0.13369402706857009</v>
      </c>
      <c r="K109" s="39">
        <f>K$19*LCI!$O$15</f>
        <v>5.2360975369695515</v>
      </c>
      <c r="L109" s="39">
        <f>L$19*LCI!$V$15</f>
        <v>8.4822584386481577</v>
      </c>
      <c r="M109" s="39">
        <f>M$19*LCI!$AC$15</f>
        <v>7.5713245103200428</v>
      </c>
      <c r="N109" s="39">
        <f>N$19*LCI!$AJ$15</f>
        <v>4.3446594377821999</v>
      </c>
      <c r="O109" s="39">
        <f>O$19*LCI!$AQ$15</f>
        <v>10.422823598560704</v>
      </c>
      <c r="P109" s="39">
        <f>P$19*LCI!$H$15</f>
        <v>0.14735587046579898</v>
      </c>
      <c r="Q109" s="39">
        <f>Q$19*LCI!$O$15</f>
        <v>5.1226072616404457</v>
      </c>
      <c r="R109" s="39">
        <f>R$19*LCI!$V$15</f>
        <v>8.8436209596101527</v>
      </c>
      <c r="S109" s="39">
        <f>S$19*LCI!$AC$15</f>
        <v>9.2600623692230997</v>
      </c>
      <c r="T109" s="39">
        <f>T$19*LCI!$AJ$15</f>
        <v>4.4185431273505431</v>
      </c>
      <c r="U109" s="39">
        <f>U$19*LCI!$AQ$15</f>
        <v>10.696629230432864</v>
      </c>
      <c r="V109" s="39">
        <f>V$19*LCI!$H$15</f>
        <v>0.16348688468923067</v>
      </c>
      <c r="W109" s="39">
        <f>W$19*LCI!$O$15</f>
        <v>5.5525915388848475</v>
      </c>
      <c r="X109" s="39">
        <f>X$19*LCI!$V$15</f>
        <v>12.592511690032646</v>
      </c>
      <c r="Y109" s="39">
        <f>Y$19*LCI!$AC$15</f>
        <v>10.191248673068694</v>
      </c>
      <c r="Z109" s="39">
        <f>Z$19*LCI!$AJ$15</f>
        <v>6.4465255166600262</v>
      </c>
      <c r="AA109" s="39">
        <f>AA$19*LCI!$AQ$15</f>
        <v>11.0510196705787</v>
      </c>
      <c r="AB109" s="39">
        <f>AB$19*LCI!$H$15</f>
        <v>0.23762432439752271</v>
      </c>
      <c r="AC109" s="39">
        <f>AC$19*LCI!$O$15</f>
        <v>8.2823310018725493</v>
      </c>
      <c r="AD109" s="39">
        <f>AD$19*LCI!$V$15</f>
        <v>11.180891340373643</v>
      </c>
      <c r="AE109" s="39">
        <f>AE$19*LCI!$AC$15</f>
        <v>6.7819972109597915</v>
      </c>
      <c r="AF109" s="39">
        <f>AF$19*LCI!$AJ$15</f>
        <v>4.2825173806991828</v>
      </c>
      <c r="AG109" s="39">
        <f>AG$19*LCI!$AQ$15</f>
        <v>10.027390472047241</v>
      </c>
      <c r="AH109" s="39">
        <f>AH$19*LCI!$H$15</f>
        <v>0.45552074066603043</v>
      </c>
      <c r="AI109" s="39">
        <f>AI$19*LCI!$O$15</f>
        <v>6.9576677479163562</v>
      </c>
      <c r="AJ109" s="39">
        <f>AJ$19*LCI!$V$15</f>
        <v>11.048408549963131</v>
      </c>
      <c r="AK109" s="39">
        <f>AK$19*LCI!$AC$15</f>
        <v>8.6886934481636668</v>
      </c>
      <c r="AL109" s="39">
        <f>AL$19*LCI!$AJ$15</f>
        <v>5.3352751303639705</v>
      </c>
      <c r="AM109" s="39">
        <f>AM$19*LCI!$AQ$15</f>
        <v>11.554257233628535</v>
      </c>
      <c r="AN109" s="39">
        <f>AN$19*LCI!$H$15</f>
        <v>0.83491128746122101</v>
      </c>
      <c r="AO109" s="39">
        <f>AO$19*LCI!$O$15</f>
        <v>7.204941159490696</v>
      </c>
      <c r="AP109" s="39">
        <f>AP$19*LCI!$V$15</f>
        <v>11.81320402762881</v>
      </c>
      <c r="AQ109" s="39">
        <f>AQ$19*LCI!$AC$15</f>
        <v>10.916288990343435</v>
      </c>
      <c r="AR109" s="39">
        <f>AR$19*LCI!$AJ$15</f>
        <v>6.0978780213223729</v>
      </c>
      <c r="AS109" s="39">
        <f>AS$19*LCI!$AQ$15</f>
        <v>12.565732410269911</v>
      </c>
      <c r="AT109" s="39">
        <f>AT$19*LCI!$H$15</f>
        <v>1.5519203928444447</v>
      </c>
      <c r="AU109" s="39">
        <f>AU$19*LCI!$O$15</f>
        <v>7.1186141741543825</v>
      </c>
      <c r="AV109" s="39">
        <f>AV$19*LCI!$V$15</f>
        <v>11.337049329880891</v>
      </c>
      <c r="AW109" s="39">
        <f>AW$19*LCI!$AC$15</f>
        <v>12.029140549941978</v>
      </c>
      <c r="AX109" s="39">
        <f>AX$19*LCI!$AJ$15</f>
        <v>6.7736901214905165</v>
      </c>
      <c r="AY109" s="39">
        <f>AY$19*LCI!$AQ$15</f>
        <v>13.027950525488592</v>
      </c>
      <c r="AZ109" s="39">
        <f>AZ$19*LCI!$H$15</f>
        <v>0.23808339178931615</v>
      </c>
      <c r="BA109" s="39">
        <f>BA$19*LCI!$O$15</f>
        <v>8.2823310018725493</v>
      </c>
      <c r="BB109" s="39">
        <f>BB$19*LCI!$V$15</f>
        <v>11.180891340373643</v>
      </c>
      <c r="BC109" s="39">
        <f>BC$19*LCI!$AC$15</f>
        <v>6.7819972109597915</v>
      </c>
      <c r="BD109" s="39">
        <f>BD$19*LCI!$AJ$15</f>
        <v>4.2825173806991828</v>
      </c>
      <c r="BE109" s="39">
        <f>BE$19*LCI!$AQ$15</f>
        <v>10.027390472047241</v>
      </c>
      <c r="BF109" s="39">
        <f>BF$19*LCI!$H$15</f>
        <v>0.45610783061993776</v>
      </c>
      <c r="BG109" s="39">
        <f>BG$19*LCI!$O$15</f>
        <v>6.9576677479163562</v>
      </c>
      <c r="BH109" s="39">
        <f>BH$19*LCI!$V$15</f>
        <v>11.048408549963131</v>
      </c>
      <c r="BI109" s="39">
        <f>BI$19*LCI!$AC$15</f>
        <v>8.6886934481636668</v>
      </c>
      <c r="BJ109" s="39">
        <f>BJ$19*LCI!$AJ$15</f>
        <v>5.3352751303639705</v>
      </c>
      <c r="BK109" s="39">
        <f>BK$19*LCI!$AQ$15</f>
        <v>11.548428752542344</v>
      </c>
      <c r="BL109" s="39">
        <f>BL$19*LCI!$H$15</f>
        <v>0.83576551725362069</v>
      </c>
      <c r="BM109" s="39">
        <f>BM$19*LCI!$O$15</f>
        <v>7.204941159490696</v>
      </c>
      <c r="BN109" s="39">
        <f>BN$19*LCI!$V$15</f>
        <v>11.81320402762881</v>
      </c>
      <c r="BO109" s="39">
        <f>BO$19*LCI!$AC$15</f>
        <v>10.916288990343435</v>
      </c>
      <c r="BP109" s="39">
        <f>BP$19*LCI!$AJ$15</f>
        <v>6.0978780213223729</v>
      </c>
      <c r="BQ109" s="39">
        <f>BQ$19*LCI!$AQ$15</f>
        <v>12.573386209063445</v>
      </c>
      <c r="BR109" s="39">
        <f>BR$19*LCI!$H$15</f>
        <v>1.4835854704137488</v>
      </c>
      <c r="BS109" s="39">
        <f>BS$19*LCI!$O$15</f>
        <v>7.1186141741543825</v>
      </c>
      <c r="BT109" s="39">
        <f>BT$19*LCI!$V$15</f>
        <v>11.337049329880891</v>
      </c>
      <c r="BU109" s="39">
        <f>BU$19*LCI!$AC$15</f>
        <v>12.029140549941978</v>
      </c>
      <c r="BV109" s="39">
        <f>BV$19*LCI!$AJ$15</f>
        <v>6.7736901214905165</v>
      </c>
      <c r="BW109" s="39">
        <f>BW$19*LCI!$AQ$15</f>
        <v>13.05382287884688</v>
      </c>
      <c r="BX109" s="39">
        <f>BX$19*LCI!$H$15</f>
        <v>0.2379498160722828</v>
      </c>
      <c r="BY109" s="39">
        <f>BY$19*LCI!$O$15</f>
        <v>8.2823310018725493</v>
      </c>
      <c r="BZ109" s="39">
        <f>BZ$19*LCI!$V$15</f>
        <v>11.180891340373643</v>
      </c>
      <c r="CA109" s="39">
        <f>CA$19*LCI!$AC$15</f>
        <v>6.7819972109597915</v>
      </c>
      <c r="CB109" s="39">
        <f>CB$19*LCI!$AJ$15</f>
        <v>4.2825173806991828</v>
      </c>
      <c r="CC109" s="39">
        <f>CC$19*LCI!$AQ$15</f>
        <v>10.027390472047241</v>
      </c>
      <c r="CD109" s="39">
        <f>CD$19*LCI!$H$15</f>
        <v>0.45547240618048923</v>
      </c>
      <c r="CE109" s="39">
        <f>CE$19*LCI!$O$15</f>
        <v>6.9576677479163562</v>
      </c>
      <c r="CF109" s="39">
        <f>CF$19*LCI!$V$15</f>
        <v>11.048408549963131</v>
      </c>
      <c r="CG109" s="39">
        <f>CG$19*LCI!$AC$15</f>
        <v>8.6886934481636668</v>
      </c>
      <c r="CH109" s="39">
        <f>CH$19*LCI!$AJ$15</f>
        <v>5.3352751303639705</v>
      </c>
      <c r="CI109" s="39">
        <f>CI$19*LCI!$AQ$15</f>
        <v>11.548428752542344</v>
      </c>
      <c r="CJ109" s="39">
        <f>CJ$19*LCI!$H$15</f>
        <v>0.83587291686913123</v>
      </c>
      <c r="CK109" s="39">
        <f>CK$19*LCI!$O$15</f>
        <v>7.204941159490696</v>
      </c>
      <c r="CL109" s="39">
        <f>CL$19*LCI!$V$15</f>
        <v>11.81320402762881</v>
      </c>
      <c r="CM109" s="39">
        <f>CM$19*LCI!$AC$15</f>
        <v>10.916288990343435</v>
      </c>
      <c r="CN109" s="39">
        <f>CN$19*LCI!$AJ$15</f>
        <v>6.0978780213223729</v>
      </c>
      <c r="CO109" s="39">
        <f>CO$19*LCI!$AQ$15</f>
        <v>12.573386209063445</v>
      </c>
      <c r="CP109" s="39">
        <f>CP$19*LCI!$H$15</f>
        <v>1.6062034420813986</v>
      </c>
      <c r="CQ109" s="39">
        <f>CQ$19*LCI!$O$15</f>
        <v>7.1186141741543825</v>
      </c>
      <c r="CR109" s="39">
        <f>CR$19*LCI!$V$15</f>
        <v>11.337049329880891</v>
      </c>
      <c r="CS109" s="39">
        <f>CS$19*LCI!$AC$15</f>
        <v>12.029140549941978</v>
      </c>
      <c r="CT109" s="39">
        <f>CT$19*LCI!$AJ$15</f>
        <v>6.7736901214905165</v>
      </c>
      <c r="CU109" s="39">
        <f>CU$19*LCI!$AQ$15</f>
        <v>13.05382287884688</v>
      </c>
    </row>
    <row r="110" spans="1:99" ht="12.75" customHeight="1" x14ac:dyDescent="0.2">
      <c r="A110" s="29">
        <v>104</v>
      </c>
      <c r="C110" s="36" t="s">
        <v>69</v>
      </c>
      <c r="D110" s="39">
        <f>D$20*LCI!$H$16</f>
        <v>0</v>
      </c>
      <c r="E110" s="39">
        <f>E$20*LCI!$O$16</f>
        <v>0</v>
      </c>
      <c r="F110" s="39">
        <f>F$20*LCI!$V$16</f>
        <v>5.049332665774326</v>
      </c>
      <c r="G110" s="39">
        <f>G$20*LCI!$AC$16</f>
        <v>1.9681131599782613</v>
      </c>
      <c r="H110" s="39">
        <f>H$20*LCI!$AJ$16</f>
        <v>0.37350081243688205</v>
      </c>
      <c r="I110" s="39">
        <f>I$20*LCI!$AQ$16</f>
        <v>5.847564866562764</v>
      </c>
      <c r="J110" s="39">
        <f>J$20*LCI!$H$16</f>
        <v>0</v>
      </c>
      <c r="K110" s="39">
        <f>K$20*LCI!$O$16</f>
        <v>0</v>
      </c>
      <c r="L110" s="39">
        <f>L$20*LCI!$V$16</f>
        <v>5.7412672215659875</v>
      </c>
      <c r="M110" s="39">
        <f>M$20*LCI!$AC$16</f>
        <v>3.6218428465256838</v>
      </c>
      <c r="N110" s="39">
        <f>N$20*LCI!$AJ$16</f>
        <v>0.62967995366502405</v>
      </c>
      <c r="O110" s="39">
        <f>O$20*LCI!$AQ$16</f>
        <v>8.8655945329131374</v>
      </c>
      <c r="P110" s="39">
        <f>P$20*LCI!$H$16</f>
        <v>0</v>
      </c>
      <c r="Q110" s="39">
        <f>Q$20*LCI!$O$16</f>
        <v>0</v>
      </c>
      <c r="R110" s="39">
        <f>R$20*LCI!$V$16</f>
        <v>4.9678718961076775</v>
      </c>
      <c r="S110" s="39">
        <f>S$20*LCI!$AC$16</f>
        <v>4.6027664665448498</v>
      </c>
      <c r="T110" s="39">
        <f>T$20*LCI!$AJ$16</f>
        <v>0.82045862137389036</v>
      </c>
      <c r="U110" s="39">
        <f>U$20*LCI!$AQ$16</f>
        <v>10.955337309624834</v>
      </c>
      <c r="V110" s="39">
        <f>V$20*LCI!$H$16</f>
        <v>0</v>
      </c>
      <c r="W110" s="39">
        <f>W$20*LCI!$O$16</f>
        <v>0</v>
      </c>
      <c r="X110" s="39">
        <f>X$20*LCI!$V$16</f>
        <v>5.5488493083030246</v>
      </c>
      <c r="Y110" s="39">
        <f>Y$20*LCI!$AC$16</f>
        <v>11.303913599822764</v>
      </c>
      <c r="Z110" s="39">
        <f>Z$20*LCI!$AJ$16</f>
        <v>1.1059873083612937</v>
      </c>
      <c r="AA110" s="39">
        <f>AA$20*LCI!$AQ$16</f>
        <v>13.660120470462907</v>
      </c>
      <c r="AB110" s="39">
        <f>AB$20*LCI!$H$16</f>
        <v>0</v>
      </c>
      <c r="AC110" s="39">
        <f>AC$20*LCI!$O$16</f>
        <v>0</v>
      </c>
      <c r="AD110" s="39">
        <f>AD$20*LCI!$V$16</f>
        <v>9.0162128416855314</v>
      </c>
      <c r="AE110" s="39">
        <f>AE$20*LCI!$AC$16</f>
        <v>5.725420101754958</v>
      </c>
      <c r="AF110" s="39">
        <f>AF$20*LCI!$AJ$16</f>
        <v>0.48763398659635737</v>
      </c>
      <c r="AG110" s="39">
        <f>AG$20*LCI!$AQ$16</f>
        <v>5.847564866562764</v>
      </c>
      <c r="AH110" s="39">
        <f>AH$20*LCI!$H$16</f>
        <v>0</v>
      </c>
      <c r="AI110" s="39">
        <f>AI$20*LCI!$O$16</f>
        <v>0</v>
      </c>
      <c r="AJ110" s="39">
        <f>AJ$20*LCI!$V$16</f>
        <v>10.711270359185582</v>
      </c>
      <c r="AK110" s="39">
        <f>AK$20*LCI!$AC$16</f>
        <v>8.5758479968926586</v>
      </c>
      <c r="AL110" s="39">
        <f>AL$20*LCI!$AJ$16</f>
        <v>0.58901871117130111</v>
      </c>
      <c r="AM110" s="39">
        <f>AM$20*LCI!$AQ$16</f>
        <v>9.4167727984638372</v>
      </c>
      <c r="AN110" s="39">
        <f>AN$20*LCI!$H$16</f>
        <v>0</v>
      </c>
      <c r="AO110" s="39">
        <f>AO$20*LCI!$O$16</f>
        <v>0</v>
      </c>
      <c r="AP110" s="39">
        <f>AP$20*LCI!$V$16</f>
        <v>12.874152565113631</v>
      </c>
      <c r="AQ110" s="39">
        <f>AQ$20*LCI!$AC$16</f>
        <v>11.492048273538938</v>
      </c>
      <c r="AR110" s="39">
        <f>AR$20*LCI!$AJ$16</f>
        <v>1.380356232997094</v>
      </c>
      <c r="AS110" s="39">
        <f>AS$20*LCI!$AQ$16</f>
        <v>11.781199947071569</v>
      </c>
      <c r="AT110" s="39">
        <f>AT$20*LCI!$H$16</f>
        <v>0</v>
      </c>
      <c r="AU110" s="39">
        <f>AU$20*LCI!$O$16</f>
        <v>0</v>
      </c>
      <c r="AV110" s="39">
        <f>AV$20*LCI!$V$16</f>
        <v>14.826695077130211</v>
      </c>
      <c r="AW110" s="39">
        <f>AW$20*LCI!$AC$16</f>
        <v>14.073028893862315</v>
      </c>
      <c r="AX110" s="39">
        <f>AX$20*LCI!$AJ$16</f>
        <v>1.4937453453231542</v>
      </c>
      <c r="AY110" s="39">
        <f>AY$20*LCI!$AQ$16</f>
        <v>12.500610633450394</v>
      </c>
      <c r="AZ110" s="39">
        <f>AZ$20*LCI!$H$16</f>
        <v>0</v>
      </c>
      <c r="BA110" s="39">
        <f>BA$20*LCI!$O$16</f>
        <v>0</v>
      </c>
      <c r="BB110" s="39">
        <f>BB$20*LCI!$V$16</f>
        <v>9.0162128416855314</v>
      </c>
      <c r="BC110" s="39">
        <f>BC$20*LCI!$AC$16</f>
        <v>5.725420101754958</v>
      </c>
      <c r="BD110" s="39">
        <f>BD$20*LCI!$AJ$16</f>
        <v>0.48763398659635737</v>
      </c>
      <c r="BE110" s="39">
        <f>BE$20*LCI!$AQ$16</f>
        <v>5.847564866562764</v>
      </c>
      <c r="BF110" s="39">
        <f>BF$20*LCI!$H$16</f>
        <v>0</v>
      </c>
      <c r="BG110" s="39">
        <f>BG$20*LCI!$O$16</f>
        <v>0</v>
      </c>
      <c r="BH110" s="39">
        <f>BH$20*LCI!$V$16</f>
        <v>10.711270359185582</v>
      </c>
      <c r="BI110" s="39">
        <f>BI$20*LCI!$AC$16</f>
        <v>8.5758479968926586</v>
      </c>
      <c r="BJ110" s="39">
        <f>BJ$20*LCI!$AJ$16</f>
        <v>0.58901871117130111</v>
      </c>
      <c r="BK110" s="39">
        <f>BK$20*LCI!$AQ$16</f>
        <v>9.3242942496768215</v>
      </c>
      <c r="BL110" s="39">
        <f>BL$20*LCI!$H$16</f>
        <v>0</v>
      </c>
      <c r="BM110" s="39">
        <f>BM$20*LCI!$O$16</f>
        <v>0</v>
      </c>
      <c r="BN110" s="39">
        <f>BN$20*LCI!$V$16</f>
        <v>12.874152565113631</v>
      </c>
      <c r="BO110" s="39">
        <f>BO$20*LCI!$AC$16</f>
        <v>11.492048273538938</v>
      </c>
      <c r="BP110" s="39">
        <f>BP$20*LCI!$AJ$16</f>
        <v>1.380356232997094</v>
      </c>
      <c r="BQ110" s="39">
        <f>BQ$20*LCI!$AQ$16</f>
        <v>11.667101627522017</v>
      </c>
      <c r="BR110" s="39">
        <f>BR$20*LCI!$H$16</f>
        <v>0</v>
      </c>
      <c r="BS110" s="39">
        <f>BS$20*LCI!$O$16</f>
        <v>0</v>
      </c>
      <c r="BT110" s="39">
        <f>BT$20*LCI!$V$16</f>
        <v>14.826695077130211</v>
      </c>
      <c r="BU110" s="39">
        <f>BU$20*LCI!$AC$16</f>
        <v>14.073028893862315</v>
      </c>
      <c r="BV110" s="39">
        <f>BV$20*LCI!$AJ$16</f>
        <v>1.4937453453231542</v>
      </c>
      <c r="BW110" s="39">
        <f>BW$20*LCI!$AQ$16</f>
        <v>13.15004507076949</v>
      </c>
      <c r="BX110" s="39">
        <f>BX$20*LCI!$H$16</f>
        <v>0</v>
      </c>
      <c r="BY110" s="39">
        <f>BY$20*LCI!$O$16</f>
        <v>0</v>
      </c>
      <c r="BZ110" s="39">
        <f>BZ$20*LCI!$V$16</f>
        <v>9.0162128416855314</v>
      </c>
      <c r="CA110" s="39">
        <f>CA$20*LCI!$AC$16</f>
        <v>5.725420101754958</v>
      </c>
      <c r="CB110" s="39">
        <f>CB$20*LCI!$AJ$16</f>
        <v>0.48763398659635737</v>
      </c>
      <c r="CC110" s="39">
        <f>CC$20*LCI!$AQ$16</f>
        <v>5.847564866562764</v>
      </c>
      <c r="CD110" s="39">
        <f>CD$20*LCI!$H$16</f>
        <v>0</v>
      </c>
      <c r="CE110" s="39">
        <f>CE$20*LCI!$O$16</f>
        <v>0</v>
      </c>
      <c r="CF110" s="39">
        <f>CF$20*LCI!$V$16</f>
        <v>10.711270359185582</v>
      </c>
      <c r="CG110" s="39">
        <f>CG$20*LCI!$AC$16</f>
        <v>8.5758479968926586</v>
      </c>
      <c r="CH110" s="39">
        <f>CH$20*LCI!$AJ$16</f>
        <v>0.58901871117130111</v>
      </c>
      <c r="CI110" s="39">
        <f>CI$20*LCI!$AQ$16</f>
        <v>9.3242942496768215</v>
      </c>
      <c r="CJ110" s="39">
        <f>CJ$20*LCI!$H$16</f>
        <v>0</v>
      </c>
      <c r="CK110" s="39">
        <f>CK$20*LCI!$O$16</f>
        <v>0</v>
      </c>
      <c r="CL110" s="39">
        <f>CL$20*LCI!$V$16</f>
        <v>12.874152565113631</v>
      </c>
      <c r="CM110" s="39">
        <f>CM$20*LCI!$AC$16</f>
        <v>11.492048273538938</v>
      </c>
      <c r="CN110" s="39">
        <f>CN$20*LCI!$AJ$16</f>
        <v>1.380356232997094</v>
      </c>
      <c r="CO110" s="39">
        <f>CO$20*LCI!$AQ$16</f>
        <v>11.667101627522017</v>
      </c>
      <c r="CP110" s="39">
        <f>CP$20*LCI!$H$16</f>
        <v>0</v>
      </c>
      <c r="CQ110" s="39">
        <f>CQ$20*LCI!$O$16</f>
        <v>0</v>
      </c>
      <c r="CR110" s="39">
        <f>CR$20*LCI!$V$16</f>
        <v>14.826695077130211</v>
      </c>
      <c r="CS110" s="39">
        <f>CS$20*LCI!$AC$16</f>
        <v>14.073028893862315</v>
      </c>
      <c r="CT110" s="39">
        <f>CT$20*LCI!$AJ$16</f>
        <v>1.4937453453231542</v>
      </c>
      <c r="CU110" s="39">
        <f>CU$20*LCI!$AQ$16</f>
        <v>13.15004507076949</v>
      </c>
    </row>
    <row r="111" spans="1:99" ht="12.75" customHeight="1" x14ac:dyDescent="0.2">
      <c r="A111" s="29">
        <v>105</v>
      </c>
      <c r="C111" s="36" t="s">
        <v>70</v>
      </c>
      <c r="D111" s="39">
        <f>D$21*LCI!$H$17</f>
        <v>0.45617940349916497</v>
      </c>
      <c r="E111" s="39">
        <f>E$21*LCI!$O$17</f>
        <v>4.9739978258513027</v>
      </c>
      <c r="F111" s="39">
        <f>F$21*LCI!$V$17</f>
        <v>11.553853848861875</v>
      </c>
      <c r="G111" s="39">
        <f>G$21*LCI!$AC$17</f>
        <v>2.8625606236186742</v>
      </c>
      <c r="H111" s="39">
        <f>H$21*LCI!$AJ$17</f>
        <v>3.5695238996235577</v>
      </c>
      <c r="I111" s="39">
        <f>I$21*LCI!$AQ$17</f>
        <v>0</v>
      </c>
      <c r="J111" s="39">
        <f>J$21*LCI!$H$17</f>
        <v>0.43652665212342423</v>
      </c>
      <c r="K111" s="39">
        <f>K$21*LCI!$O$17</f>
        <v>6.1129595756150827</v>
      </c>
      <c r="L111" s="39">
        <f>L$21*LCI!$V$17</f>
        <v>8.6013038368327379</v>
      </c>
      <c r="M111" s="39">
        <f>M$21*LCI!$AC$17</f>
        <v>4.0700754640265782</v>
      </c>
      <c r="N111" s="39">
        <f>N$21*LCI!$AJ$17</f>
        <v>4.2073627626262722</v>
      </c>
      <c r="O111" s="39">
        <f>O$21*LCI!$AQ$17</f>
        <v>0</v>
      </c>
      <c r="P111" s="39">
        <f>P$21*LCI!$H$17</f>
        <v>0.44107610213442505</v>
      </c>
      <c r="Q111" s="39">
        <f>Q$21*LCI!$O$17</f>
        <v>5.564263855655855</v>
      </c>
      <c r="R111" s="39">
        <f>R$21*LCI!$V$17</f>
        <v>6.8291116600272916</v>
      </c>
      <c r="S111" s="39">
        <f>S$21*LCI!$AC$17</f>
        <v>4.2843162156430834</v>
      </c>
      <c r="T111" s="39">
        <f>T$21*LCI!$AJ$17</f>
        <v>3.793494752365246</v>
      </c>
      <c r="U111" s="39">
        <f>U$21*LCI!$AQ$17</f>
        <v>0</v>
      </c>
      <c r="V111" s="39">
        <f>V$21*LCI!$H$17</f>
        <v>0.39083388009802689</v>
      </c>
      <c r="W111" s="39">
        <f>W$21*LCI!$O$17</f>
        <v>5.9455728469877149</v>
      </c>
      <c r="X111" s="39">
        <f>X$21*LCI!$V$17</f>
        <v>4.5531357119609135</v>
      </c>
      <c r="Y111" s="39">
        <f>Y$21*LCI!$AC$17</f>
        <v>2.9585275594671239</v>
      </c>
      <c r="Z111" s="39">
        <f>Z$21*LCI!$AJ$17</f>
        <v>3.5896611536029348</v>
      </c>
      <c r="AA111" s="39">
        <f>AA$21*LCI!$AQ$17</f>
        <v>0</v>
      </c>
      <c r="AB111" s="39">
        <f>AB$21*LCI!$H$17</f>
        <v>0.43335557938318925</v>
      </c>
      <c r="AC111" s="39">
        <f>AC$21*LCI!$O$17</f>
        <v>6.3848112233439718</v>
      </c>
      <c r="AD111" s="39">
        <f>AD$21*LCI!$V$17</f>
        <v>11.720803218752467</v>
      </c>
      <c r="AE111" s="39">
        <f>AE$21*LCI!$AC$17</f>
        <v>2.7983084997270731</v>
      </c>
      <c r="AF111" s="39">
        <f>AF$21*LCI!$AJ$17</f>
        <v>3.3486060695745179</v>
      </c>
      <c r="AG111" s="39">
        <f>AG$21*LCI!$AQ$17</f>
        <v>0</v>
      </c>
      <c r="AH111" s="39">
        <f>AH$21*LCI!$H$17</f>
        <v>0.37084384381820251</v>
      </c>
      <c r="AI111" s="39">
        <f>AI$21*LCI!$O$17</f>
        <v>7.0097598942027988</v>
      </c>
      <c r="AJ111" s="39">
        <f>AJ$21*LCI!$V$17</f>
        <v>7.0500279412944487</v>
      </c>
      <c r="AK111" s="39">
        <f>AK$21*LCI!$AC$17</f>
        <v>3.2898559453036609</v>
      </c>
      <c r="AL111" s="39">
        <f>AL$21*LCI!$AJ$17</f>
        <v>3.7270903300278833</v>
      </c>
      <c r="AM111" s="39">
        <f>AM$21*LCI!$AQ$17</f>
        <v>0</v>
      </c>
      <c r="AN111" s="39">
        <f>AN$21*LCI!$H$17</f>
        <v>0.3129527843851907</v>
      </c>
      <c r="AO111" s="39">
        <f>AO$21*LCI!$O$17</f>
        <v>5.8399583558698147</v>
      </c>
      <c r="AP111" s="39">
        <f>AP$21*LCI!$V$17</f>
        <v>4.3013486841597315</v>
      </c>
      <c r="AQ111" s="39">
        <f>AQ$21*LCI!$AC$17</f>
        <v>2.8449286833306489</v>
      </c>
      <c r="AR111" s="39">
        <f>AR$21*LCI!$AJ$17</f>
        <v>3.0638680708505666</v>
      </c>
      <c r="AS111" s="39">
        <f>AS$21*LCI!$AQ$17</f>
        <v>0</v>
      </c>
      <c r="AT111" s="39">
        <f>AT$21*LCI!$H$17</f>
        <v>0.23410445551377068</v>
      </c>
      <c r="AU111" s="39">
        <f>AU$21*LCI!$O$17</f>
        <v>4.9749895455290121</v>
      </c>
      <c r="AV111" s="39">
        <f>AV$21*LCI!$V$17</f>
        <v>1.8494187329756546</v>
      </c>
      <c r="AW111" s="39">
        <f>AW$21*LCI!$AC$17</f>
        <v>1.3106859125885206</v>
      </c>
      <c r="AX111" s="39">
        <f>AX$21*LCI!$AJ$17</f>
        <v>2.3339818376378085</v>
      </c>
      <c r="AY111" s="39">
        <f>AY$21*LCI!$AQ$17</f>
        <v>0</v>
      </c>
      <c r="AZ111" s="39">
        <f>AZ$21*LCI!$H$17</f>
        <v>0.43667010740734741</v>
      </c>
      <c r="BA111" s="39">
        <f>BA$21*LCI!$O$17</f>
        <v>6.3848112233439718</v>
      </c>
      <c r="BB111" s="39">
        <f>BB$21*LCI!$V$17</f>
        <v>11.720803218752467</v>
      </c>
      <c r="BC111" s="39">
        <f>BC$21*LCI!$AC$17</f>
        <v>2.7983084997270731</v>
      </c>
      <c r="BD111" s="39">
        <f>BD$21*LCI!$AJ$17</f>
        <v>3.3486060695745179</v>
      </c>
      <c r="BE111" s="39">
        <f>BE$21*LCI!$AQ$17</f>
        <v>0</v>
      </c>
      <c r="BF111" s="39">
        <f>BF$21*LCI!$H$17</f>
        <v>0.38005878294798312</v>
      </c>
      <c r="BG111" s="39">
        <f>BG$21*LCI!$O$17</f>
        <v>7.0097598942027988</v>
      </c>
      <c r="BH111" s="39">
        <f>BH$21*LCI!$V$17</f>
        <v>7.0500279412944487</v>
      </c>
      <c r="BI111" s="39">
        <f>BI$21*LCI!$AC$17</f>
        <v>3.2898559453036609</v>
      </c>
      <c r="BJ111" s="39">
        <f>BJ$21*LCI!$AJ$17</f>
        <v>3.7270903300278833</v>
      </c>
      <c r="BK111" s="39">
        <f>BK$21*LCI!$AQ$17</f>
        <v>0</v>
      </c>
      <c r="BL111" s="39">
        <f>BL$21*LCI!$H$17</f>
        <v>0.32771090730690094</v>
      </c>
      <c r="BM111" s="39">
        <f>BM$21*LCI!$O$17</f>
        <v>5.8399583558698147</v>
      </c>
      <c r="BN111" s="39">
        <f>BN$21*LCI!$V$17</f>
        <v>4.3013486841597315</v>
      </c>
      <c r="BO111" s="39">
        <f>BO$21*LCI!$AC$17</f>
        <v>2.8449286833306489</v>
      </c>
      <c r="BP111" s="39">
        <f>BP$21*LCI!$AJ$17</f>
        <v>3.0638680708505666</v>
      </c>
      <c r="BQ111" s="39">
        <f>BQ$21*LCI!$AQ$17</f>
        <v>0</v>
      </c>
      <c r="BR111" s="39">
        <f>BR$21*LCI!$H$17</f>
        <v>0.22269584111159804</v>
      </c>
      <c r="BS111" s="39">
        <f>BS$21*LCI!$O$17</f>
        <v>4.9749895455290121</v>
      </c>
      <c r="BT111" s="39">
        <f>BT$21*LCI!$V$17</f>
        <v>1.8494187329756546</v>
      </c>
      <c r="BU111" s="39">
        <f>BU$21*LCI!$AC$17</f>
        <v>1.3106859125885206</v>
      </c>
      <c r="BV111" s="39">
        <f>BV$21*LCI!$AJ$17</f>
        <v>2.3339818376378085</v>
      </c>
      <c r="BW111" s="39">
        <f>BW$21*LCI!$AQ$17</f>
        <v>0</v>
      </c>
      <c r="BX111" s="39">
        <f>BX$21*LCI!$H$17</f>
        <v>0.43147324194951642</v>
      </c>
      <c r="BY111" s="39">
        <f>BY$21*LCI!$O$17</f>
        <v>6.3848112233439718</v>
      </c>
      <c r="BZ111" s="39">
        <f>BZ$21*LCI!$V$17</f>
        <v>11.720803218752467</v>
      </c>
      <c r="CA111" s="39">
        <f>CA$21*LCI!$AC$17</f>
        <v>2.7983084997270731</v>
      </c>
      <c r="CB111" s="39">
        <f>CB$21*LCI!$AJ$17</f>
        <v>3.3486060695745179</v>
      </c>
      <c r="CC111" s="39">
        <f>CC$21*LCI!$AQ$17</f>
        <v>0</v>
      </c>
      <c r="CD111" s="39">
        <f>CD$21*LCI!$H$17</f>
        <v>0.37050363867228525</v>
      </c>
      <c r="CE111" s="39">
        <f>CE$21*LCI!$O$17</f>
        <v>7.0097598942027988</v>
      </c>
      <c r="CF111" s="39">
        <f>CF$21*LCI!$V$17</f>
        <v>7.0500279412944487</v>
      </c>
      <c r="CG111" s="39">
        <f>CG$21*LCI!$AC$17</f>
        <v>3.2898559453036609</v>
      </c>
      <c r="CH111" s="39">
        <f>CH$21*LCI!$AJ$17</f>
        <v>3.7270903300278833</v>
      </c>
      <c r="CI111" s="39">
        <f>CI$21*LCI!$AQ$17</f>
        <v>0</v>
      </c>
      <c r="CJ111" s="39">
        <f>CJ$21*LCI!$H$17</f>
        <v>0.31511820840738924</v>
      </c>
      <c r="CK111" s="39">
        <f>CK$21*LCI!$O$17</f>
        <v>5.8399583558698147</v>
      </c>
      <c r="CL111" s="39">
        <f>CL$21*LCI!$V$17</f>
        <v>4.3013486841597315</v>
      </c>
      <c r="CM111" s="39">
        <f>CM$21*LCI!$AC$17</f>
        <v>2.8449286833306489</v>
      </c>
      <c r="CN111" s="39">
        <f>CN$21*LCI!$AJ$17</f>
        <v>3.0638680708505666</v>
      </c>
      <c r="CO111" s="39">
        <f>CO$21*LCI!$AQ$17</f>
        <v>0</v>
      </c>
      <c r="CP111" s="39">
        <f>CP$21*LCI!$H$17</f>
        <v>0.25316412308569708</v>
      </c>
      <c r="CQ111" s="39">
        <f>CQ$21*LCI!$O$17</f>
        <v>4.9749895455290121</v>
      </c>
      <c r="CR111" s="39">
        <f>CR$21*LCI!$V$17</f>
        <v>1.8494187329756546</v>
      </c>
      <c r="CS111" s="39">
        <f>CS$21*LCI!$AC$17</f>
        <v>1.3106859125885206</v>
      </c>
      <c r="CT111" s="39">
        <f>CT$21*LCI!$AJ$17</f>
        <v>2.3339818376378085</v>
      </c>
      <c r="CU111" s="39">
        <f>CU$21*LCI!$AQ$17</f>
        <v>0</v>
      </c>
    </row>
    <row r="112" spans="1:99" ht="12.75" customHeight="1" x14ac:dyDescent="0.2">
      <c r="A112" s="29">
        <v>106</v>
      </c>
      <c r="C112" s="36" t="s">
        <v>71</v>
      </c>
      <c r="D112" s="39">
        <f>D$22*LCI!$H$18</f>
        <v>1.2021070082504872</v>
      </c>
      <c r="E112" s="39">
        <f>E$22*LCI!$O$18</f>
        <v>0</v>
      </c>
      <c r="F112" s="39">
        <f>F$22*LCI!$V$18</f>
        <v>0</v>
      </c>
      <c r="G112" s="39">
        <f>G$22*LCI!$AC$18</f>
        <v>0</v>
      </c>
      <c r="H112" s="39">
        <f>H$22*LCI!$AJ$18</f>
        <v>0</v>
      </c>
      <c r="I112" s="39">
        <f>I$22*LCI!$AQ$18</f>
        <v>3.1390297921998256</v>
      </c>
      <c r="J112" s="39">
        <f>J$22*LCI!$H$18</f>
        <v>1.5016172534895729</v>
      </c>
      <c r="K112" s="39">
        <f>K$22*LCI!$O$18</f>
        <v>0</v>
      </c>
      <c r="L112" s="39">
        <f>L$22*LCI!$V$18</f>
        <v>0</v>
      </c>
      <c r="M112" s="39">
        <f>M$22*LCI!$AC$18</f>
        <v>0</v>
      </c>
      <c r="N112" s="39">
        <f>N$22*LCI!$AJ$18</f>
        <v>0</v>
      </c>
      <c r="O112" s="39">
        <f>O$22*LCI!$AQ$18</f>
        <v>1.9485493443251034</v>
      </c>
      <c r="P112" s="39">
        <f>P$22*LCI!$H$18</f>
        <v>1.7922613498282758</v>
      </c>
      <c r="Q112" s="39">
        <f>Q$22*LCI!$O$18</f>
        <v>0</v>
      </c>
      <c r="R112" s="39">
        <f>R$22*LCI!$V$18</f>
        <v>0</v>
      </c>
      <c r="S112" s="39">
        <f>S$22*LCI!$AC$18</f>
        <v>0</v>
      </c>
      <c r="T112" s="39">
        <f>T$22*LCI!$AJ$18</f>
        <v>0</v>
      </c>
      <c r="U112" s="39">
        <f>U$22*LCI!$AQ$18</f>
        <v>1.124237395207953</v>
      </c>
      <c r="V112" s="39">
        <f>V$22*LCI!$H$18</f>
        <v>2.4974673600346384</v>
      </c>
      <c r="W112" s="39">
        <f>W$22*LCI!$O$18</f>
        <v>0</v>
      </c>
      <c r="X112" s="39">
        <f>X$22*LCI!$V$18</f>
        <v>0</v>
      </c>
      <c r="Y112" s="39">
        <f>Y$22*LCI!$AC$18</f>
        <v>0</v>
      </c>
      <c r="Z112" s="39">
        <f>Z$22*LCI!$AJ$18</f>
        <v>0</v>
      </c>
      <c r="AA112" s="39">
        <f>AA$22*LCI!$AQ$18</f>
        <v>5.7318966731288279E-2</v>
      </c>
      <c r="AB112" s="39">
        <f>AB$22*LCI!$H$18</f>
        <v>1.4050565154300978</v>
      </c>
      <c r="AC112" s="39">
        <f>AC$22*LCI!$O$18</f>
        <v>0</v>
      </c>
      <c r="AD112" s="39">
        <f>AD$22*LCI!$V$18</f>
        <v>0</v>
      </c>
      <c r="AE112" s="39">
        <f>AE$22*LCI!$AC$18</f>
        <v>0</v>
      </c>
      <c r="AF112" s="39">
        <f>AF$22*LCI!$AJ$18</f>
        <v>0</v>
      </c>
      <c r="AG112" s="39">
        <f>AG$22*LCI!$AQ$18</f>
        <v>3.1390297921998256</v>
      </c>
      <c r="AH112" s="39">
        <f>AH$22*LCI!$H$18</f>
        <v>1.8079287461839122</v>
      </c>
      <c r="AI112" s="39">
        <f>AI$22*LCI!$O$18</f>
        <v>0</v>
      </c>
      <c r="AJ112" s="39">
        <f>AJ$22*LCI!$V$18</f>
        <v>0</v>
      </c>
      <c r="AK112" s="39">
        <f>AK$22*LCI!$AC$18</f>
        <v>0</v>
      </c>
      <c r="AL112" s="39">
        <f>AL$22*LCI!$AJ$18</f>
        <v>0</v>
      </c>
      <c r="AM112" s="39">
        <f>AM$22*LCI!$AQ$18</f>
        <v>1.4664979506161178</v>
      </c>
      <c r="AN112" s="39">
        <f>AN$22*LCI!$H$18</f>
        <v>2.7879595554203354</v>
      </c>
      <c r="AO112" s="39">
        <f>AO$22*LCI!$O$18</f>
        <v>0</v>
      </c>
      <c r="AP112" s="39">
        <f>AP$22*LCI!$V$18</f>
        <v>0</v>
      </c>
      <c r="AQ112" s="39">
        <f>AQ$22*LCI!$AC$18</f>
        <v>0</v>
      </c>
      <c r="AR112" s="39">
        <f>AR$22*LCI!$AJ$18</f>
        <v>0</v>
      </c>
      <c r="AS112" s="39">
        <f>AS$22*LCI!$AQ$18</f>
        <v>0.35852672321694112</v>
      </c>
      <c r="AT112" s="39">
        <f>AT$22*LCI!$H$18</f>
        <v>4.3042507962171088</v>
      </c>
      <c r="AU112" s="39">
        <f>AU$22*LCI!$O$18</f>
        <v>0</v>
      </c>
      <c r="AV112" s="39">
        <f>AV$22*LCI!$V$18</f>
        <v>0</v>
      </c>
      <c r="AW112" s="39">
        <f>AW$22*LCI!$AC$18</f>
        <v>0</v>
      </c>
      <c r="AX112" s="39">
        <f>AX$22*LCI!$AJ$18</f>
        <v>0</v>
      </c>
      <c r="AY112" s="39">
        <f>AY$22*LCI!$AQ$18</f>
        <v>0.17160547501733919</v>
      </c>
      <c r="AZ112" s="39">
        <f>AZ$22*LCI!$H$18</f>
        <v>1.3951598477671221</v>
      </c>
      <c r="BA112" s="39">
        <f>BA$22*LCI!$O$18</f>
        <v>0</v>
      </c>
      <c r="BB112" s="39">
        <f>BB$22*LCI!$V$18</f>
        <v>0</v>
      </c>
      <c r="BC112" s="39">
        <f>BC$22*LCI!$AC$18</f>
        <v>0</v>
      </c>
      <c r="BD112" s="39">
        <f>BD$22*LCI!$AJ$18</f>
        <v>0</v>
      </c>
      <c r="BE112" s="39">
        <f>BE$22*LCI!$AQ$18</f>
        <v>3.1390297921998256</v>
      </c>
      <c r="BF112" s="39">
        <f>BF$22*LCI!$H$18</f>
        <v>1.6349496314211602</v>
      </c>
      <c r="BG112" s="39">
        <f>BG$22*LCI!$O$18</f>
        <v>0</v>
      </c>
      <c r="BH112" s="39">
        <f>BH$22*LCI!$V$18</f>
        <v>0</v>
      </c>
      <c r="BI112" s="39">
        <f>BI$22*LCI!$AC$18</f>
        <v>0</v>
      </c>
      <c r="BJ112" s="39">
        <f>BJ$22*LCI!$AJ$18</f>
        <v>0</v>
      </c>
      <c r="BK112" s="39">
        <f>BK$22*LCI!$AQ$18</f>
        <v>1.4380021873825957</v>
      </c>
      <c r="BL112" s="39">
        <f>BL$22*LCI!$H$18</f>
        <v>2.4831085605052414</v>
      </c>
      <c r="BM112" s="39">
        <f>BM$22*LCI!$O$18</f>
        <v>0</v>
      </c>
      <c r="BN112" s="39">
        <f>BN$22*LCI!$V$18</f>
        <v>0</v>
      </c>
      <c r="BO112" s="39">
        <f>BO$22*LCI!$AC$18</f>
        <v>0</v>
      </c>
      <c r="BP112" s="39">
        <f>BP$22*LCI!$AJ$18</f>
        <v>0</v>
      </c>
      <c r="BQ112" s="39">
        <f>BQ$22*LCI!$AQ$18</f>
        <v>0.29175823700799397</v>
      </c>
      <c r="BR112" s="39">
        <f>BR$22*LCI!$H$18</f>
        <v>3.2189276066392893</v>
      </c>
      <c r="BS112" s="39">
        <f>BS$22*LCI!$O$18</f>
        <v>0</v>
      </c>
      <c r="BT112" s="39">
        <f>BT$22*LCI!$V$18</f>
        <v>0</v>
      </c>
      <c r="BU112" s="39">
        <f>BU$22*LCI!$AC$18</f>
        <v>0</v>
      </c>
      <c r="BV112" s="39">
        <f>BV$22*LCI!$AJ$18</f>
        <v>0</v>
      </c>
      <c r="BW112" s="39">
        <f>BW$22*LCI!$AQ$18</f>
        <v>0.17201572142222524</v>
      </c>
      <c r="BX112" s="39">
        <f>BX$22*LCI!$H$18</f>
        <v>1.4915730234322475</v>
      </c>
      <c r="BY112" s="39">
        <f>BY$22*LCI!$O$18</f>
        <v>0</v>
      </c>
      <c r="BZ112" s="39">
        <f>BZ$22*LCI!$V$18</f>
        <v>0</v>
      </c>
      <c r="CA112" s="39">
        <f>CA$22*LCI!$AC$18</f>
        <v>0</v>
      </c>
      <c r="CB112" s="39">
        <f>CB$22*LCI!$AJ$18</f>
        <v>0</v>
      </c>
      <c r="CC112" s="39">
        <f>CC$22*LCI!$AQ$18</f>
        <v>3.1390297921998256</v>
      </c>
      <c r="CD112" s="39">
        <f>CD$22*LCI!$H$18</f>
        <v>1.7967189241184487</v>
      </c>
      <c r="CE112" s="39">
        <f>CE$22*LCI!$O$18</f>
        <v>0</v>
      </c>
      <c r="CF112" s="39">
        <f>CF$22*LCI!$V$18</f>
        <v>0</v>
      </c>
      <c r="CG112" s="39">
        <f>CG$22*LCI!$AC$18</f>
        <v>0</v>
      </c>
      <c r="CH112" s="39">
        <f>CH$22*LCI!$AJ$18</f>
        <v>0</v>
      </c>
      <c r="CI112" s="39">
        <f>CI$22*LCI!$AQ$18</f>
        <v>1.4380021873825957</v>
      </c>
      <c r="CJ112" s="39">
        <f>CJ$22*LCI!$H$18</f>
        <v>2.7039539483638486</v>
      </c>
      <c r="CK112" s="39">
        <f>CK$22*LCI!$O$18</f>
        <v>0</v>
      </c>
      <c r="CL112" s="39">
        <f>CL$22*LCI!$V$18</f>
        <v>0</v>
      </c>
      <c r="CM112" s="39">
        <f>CM$22*LCI!$AC$18</f>
        <v>0</v>
      </c>
      <c r="CN112" s="39">
        <f>CN$22*LCI!$AJ$18</f>
        <v>0</v>
      </c>
      <c r="CO112" s="39">
        <f>CO$22*LCI!$AQ$18</f>
        <v>0.29175823700799397</v>
      </c>
      <c r="CP112" s="39">
        <f>CP$22*LCI!$H$18</f>
        <v>4.52956882895473</v>
      </c>
      <c r="CQ112" s="39">
        <f>CQ$22*LCI!$O$18</f>
        <v>0</v>
      </c>
      <c r="CR112" s="39">
        <f>CR$22*LCI!$V$18</f>
        <v>0</v>
      </c>
      <c r="CS112" s="39">
        <f>CS$22*LCI!$AC$18</f>
        <v>0</v>
      </c>
      <c r="CT112" s="39">
        <f>CT$22*LCI!$AJ$18</f>
        <v>0</v>
      </c>
      <c r="CU112" s="39">
        <f>CU$22*LCI!$AQ$18</f>
        <v>0.17201572142222524</v>
      </c>
    </row>
    <row r="113" spans="1:99" ht="12.75" customHeight="1" x14ac:dyDescent="0.2">
      <c r="A113" s="29">
        <v>107</v>
      </c>
      <c r="C113" s="36" t="s">
        <v>72</v>
      </c>
      <c r="D113" s="39">
        <f>D$23*LCI!$H$19</f>
        <v>5.3850274777049428E-2</v>
      </c>
      <c r="E113" s="39">
        <f>E$23*LCI!$O$19</f>
        <v>0</v>
      </c>
      <c r="F113" s="39">
        <f>F$23*LCI!$V$19</f>
        <v>0</v>
      </c>
      <c r="G113" s="39">
        <f>G$23*LCI!$AC$19</f>
        <v>0</v>
      </c>
      <c r="H113" s="39">
        <f>H$23*LCI!$AJ$19</f>
        <v>0</v>
      </c>
      <c r="I113" s="39">
        <f>I$23*LCI!$AQ$19</f>
        <v>0</v>
      </c>
      <c r="J113" s="39">
        <f>J$23*LCI!$H$19</f>
        <v>5.1774755986576104E-2</v>
      </c>
      <c r="K113" s="39">
        <f>K$23*LCI!$O$19</f>
        <v>0</v>
      </c>
      <c r="L113" s="39">
        <f>L$23*LCI!$V$19</f>
        <v>0</v>
      </c>
      <c r="M113" s="39">
        <f>M$23*LCI!$AC$19</f>
        <v>0</v>
      </c>
      <c r="N113" s="39">
        <f>N$23*LCI!$AJ$19</f>
        <v>0</v>
      </c>
      <c r="O113" s="39">
        <f>O$23*LCI!$AQ$19</f>
        <v>0</v>
      </c>
      <c r="P113" s="39">
        <f>P$23*LCI!$H$19</f>
        <v>5.5223391754587993E-2</v>
      </c>
      <c r="Q113" s="39">
        <f>Q$23*LCI!$O$19</f>
        <v>0</v>
      </c>
      <c r="R113" s="39">
        <f>R$23*LCI!$V$19</f>
        <v>0</v>
      </c>
      <c r="S113" s="39">
        <f>S$23*LCI!$AC$19</f>
        <v>0</v>
      </c>
      <c r="T113" s="39">
        <f>T$23*LCI!$AJ$19</f>
        <v>0</v>
      </c>
      <c r="U113" s="39">
        <f>U$23*LCI!$AQ$19</f>
        <v>0</v>
      </c>
      <c r="V113" s="39">
        <f>V$23*LCI!$H$19</f>
        <v>5.7372508613851195E-2</v>
      </c>
      <c r="W113" s="39">
        <f>W$23*LCI!$O$19</f>
        <v>0</v>
      </c>
      <c r="X113" s="39">
        <f>X$23*LCI!$V$19</f>
        <v>0</v>
      </c>
      <c r="Y113" s="39">
        <f>Y$23*LCI!$AC$19</f>
        <v>0</v>
      </c>
      <c r="Z113" s="39">
        <f>Z$23*LCI!$AJ$19</f>
        <v>0</v>
      </c>
      <c r="AA113" s="39">
        <f>AA$23*LCI!$AQ$19</f>
        <v>0</v>
      </c>
      <c r="AB113" s="39">
        <f>AB$23*LCI!$H$19</f>
        <v>5.3160217848910112E-2</v>
      </c>
      <c r="AC113" s="39">
        <f>AC$23*LCI!$O$19</f>
        <v>0</v>
      </c>
      <c r="AD113" s="39">
        <f>AD$23*LCI!$V$19</f>
        <v>0</v>
      </c>
      <c r="AE113" s="39">
        <f>AE$23*LCI!$AC$19</f>
        <v>0</v>
      </c>
      <c r="AF113" s="39">
        <f>AF$23*LCI!$AJ$19</f>
        <v>0</v>
      </c>
      <c r="AG113" s="39">
        <f>AG$23*LCI!$AQ$19</f>
        <v>0</v>
      </c>
      <c r="AH113" s="39">
        <f>AH$23*LCI!$H$19</f>
        <v>4.7805514778835344E-2</v>
      </c>
      <c r="AI113" s="39">
        <f>AI$23*LCI!$O$19</f>
        <v>0</v>
      </c>
      <c r="AJ113" s="39">
        <f>AJ$23*LCI!$V$19</f>
        <v>0</v>
      </c>
      <c r="AK113" s="39">
        <f>AK$23*LCI!$AC$19</f>
        <v>0</v>
      </c>
      <c r="AL113" s="39">
        <f>AL$23*LCI!$AJ$19</f>
        <v>0</v>
      </c>
      <c r="AM113" s="39">
        <f>AM$23*LCI!$AQ$19</f>
        <v>0</v>
      </c>
      <c r="AN113" s="39">
        <f>AN$23*LCI!$H$19</f>
        <v>4.2195133111034566E-2</v>
      </c>
      <c r="AO113" s="39">
        <f>AO$23*LCI!$O$19</f>
        <v>0</v>
      </c>
      <c r="AP113" s="39">
        <f>AP$23*LCI!$V$19</f>
        <v>0</v>
      </c>
      <c r="AQ113" s="39">
        <f>AQ$23*LCI!$AC$19</f>
        <v>0</v>
      </c>
      <c r="AR113" s="39">
        <f>AR$23*LCI!$AJ$19</f>
        <v>0</v>
      </c>
      <c r="AS113" s="39">
        <f>AS$23*LCI!$AQ$19</f>
        <v>0</v>
      </c>
      <c r="AT113" s="39">
        <f>AT$23*LCI!$H$19</f>
        <v>3.8436693273742099E-2</v>
      </c>
      <c r="AU113" s="39">
        <f>AU$23*LCI!$O$19</f>
        <v>0</v>
      </c>
      <c r="AV113" s="39">
        <f>AV$23*LCI!$V$19</f>
        <v>0</v>
      </c>
      <c r="AW113" s="39">
        <f>AW$23*LCI!$AC$19</f>
        <v>0</v>
      </c>
      <c r="AX113" s="39">
        <f>AX$23*LCI!$AJ$19</f>
        <v>0</v>
      </c>
      <c r="AY113" s="39">
        <f>AY$23*LCI!$AQ$19</f>
        <v>0</v>
      </c>
      <c r="AZ113" s="39">
        <f>AZ$23*LCI!$H$19</f>
        <v>5.3221725002819069E-2</v>
      </c>
      <c r="BA113" s="39">
        <f>BA$23*LCI!$O$19</f>
        <v>0</v>
      </c>
      <c r="BB113" s="39">
        <f>BB$23*LCI!$V$19</f>
        <v>0</v>
      </c>
      <c r="BC113" s="39">
        <f>BC$23*LCI!$AC$19</f>
        <v>0</v>
      </c>
      <c r="BD113" s="39">
        <f>BD$23*LCI!$AJ$19</f>
        <v>0</v>
      </c>
      <c r="BE113" s="39">
        <f>BE$23*LCI!$AQ$19</f>
        <v>0</v>
      </c>
      <c r="BF113" s="39">
        <f>BF$23*LCI!$H$19</f>
        <v>4.7904700395982325E-2</v>
      </c>
      <c r="BG113" s="39">
        <f>BG$23*LCI!$O$19</f>
        <v>0</v>
      </c>
      <c r="BH113" s="39">
        <f>BH$23*LCI!$V$19</f>
        <v>0</v>
      </c>
      <c r="BI113" s="39">
        <f>BI$23*LCI!$AC$19</f>
        <v>0</v>
      </c>
      <c r="BJ113" s="39">
        <f>BJ$23*LCI!$AJ$19</f>
        <v>0</v>
      </c>
      <c r="BK113" s="39">
        <f>BK$23*LCI!$AQ$19</f>
        <v>0</v>
      </c>
      <c r="BL113" s="39">
        <f>BL$23*LCI!$H$19</f>
        <v>4.3138588150482979E-2</v>
      </c>
      <c r="BM113" s="39">
        <f>BM$23*LCI!$O$19</f>
        <v>0</v>
      </c>
      <c r="BN113" s="39">
        <f>BN$23*LCI!$V$19</f>
        <v>0</v>
      </c>
      <c r="BO113" s="39">
        <f>BO$23*LCI!$AC$19</f>
        <v>0</v>
      </c>
      <c r="BP113" s="39">
        <f>BP$23*LCI!$AJ$19</f>
        <v>0</v>
      </c>
      <c r="BQ113" s="39">
        <f>BQ$23*LCI!$AQ$19</f>
        <v>0</v>
      </c>
      <c r="BR113" s="39">
        <f>BR$23*LCI!$H$19</f>
        <v>3.6332529826301828E-2</v>
      </c>
      <c r="BS113" s="39">
        <f>BS$23*LCI!$O$19</f>
        <v>0</v>
      </c>
      <c r="BT113" s="39">
        <f>BT$23*LCI!$V$19</f>
        <v>0</v>
      </c>
      <c r="BU113" s="39">
        <f>BU$23*LCI!$AC$19</f>
        <v>0</v>
      </c>
      <c r="BV113" s="39">
        <f>BV$23*LCI!$AJ$19</f>
        <v>0</v>
      </c>
      <c r="BW113" s="39">
        <f>BW$23*LCI!$AQ$19</f>
        <v>0</v>
      </c>
      <c r="BX113" s="39">
        <f>BX$23*LCI!$H$19</f>
        <v>5.3233035345107343E-2</v>
      </c>
      <c r="BY113" s="39">
        <f>BY$23*LCI!$O$19</f>
        <v>0</v>
      </c>
      <c r="BZ113" s="39">
        <f>BZ$23*LCI!$V$19</f>
        <v>0</v>
      </c>
      <c r="CA113" s="39">
        <f>CA$23*LCI!$AC$19</f>
        <v>0</v>
      </c>
      <c r="CB113" s="39">
        <f>CB$23*LCI!$AJ$19</f>
        <v>0</v>
      </c>
      <c r="CC113" s="39">
        <f>CC$23*LCI!$AQ$19</f>
        <v>0</v>
      </c>
      <c r="CD113" s="39">
        <f>CD$23*LCI!$H$19</f>
        <v>4.7725402281051314E-2</v>
      </c>
      <c r="CE113" s="39">
        <f>CE$23*LCI!$O$19</f>
        <v>0</v>
      </c>
      <c r="CF113" s="39">
        <f>CF$23*LCI!$V$19</f>
        <v>0</v>
      </c>
      <c r="CG113" s="39">
        <f>CG$23*LCI!$AC$19</f>
        <v>0</v>
      </c>
      <c r="CH113" s="39">
        <f>CH$23*LCI!$AJ$19</f>
        <v>0</v>
      </c>
      <c r="CI113" s="39">
        <f>CI$23*LCI!$AQ$19</f>
        <v>0</v>
      </c>
      <c r="CJ113" s="39">
        <f>CJ$23*LCI!$H$19</f>
        <v>4.2056149202074823E-2</v>
      </c>
      <c r="CK113" s="39">
        <f>CK$23*LCI!$O$19</f>
        <v>0</v>
      </c>
      <c r="CL113" s="39">
        <f>CL$23*LCI!$V$19</f>
        <v>0</v>
      </c>
      <c r="CM113" s="39">
        <f>CM$23*LCI!$AC$19</f>
        <v>0</v>
      </c>
      <c r="CN113" s="39">
        <f>CN$23*LCI!$AJ$19</f>
        <v>0</v>
      </c>
      <c r="CO113" s="39">
        <f>CO$23*LCI!$AQ$19</f>
        <v>0</v>
      </c>
      <c r="CP113" s="39">
        <f>CP$23*LCI!$H$19</f>
        <v>4.0672585304129844E-2</v>
      </c>
      <c r="CQ113" s="39">
        <f>CQ$23*LCI!$O$19</f>
        <v>0</v>
      </c>
      <c r="CR113" s="39">
        <f>CR$23*LCI!$V$19</f>
        <v>0</v>
      </c>
      <c r="CS113" s="39">
        <f>CS$23*LCI!$AC$19</f>
        <v>0</v>
      </c>
      <c r="CT113" s="39">
        <f>CT$23*LCI!$AJ$19</f>
        <v>0</v>
      </c>
      <c r="CU113" s="39">
        <f>CU$23*LCI!$AQ$19</f>
        <v>0</v>
      </c>
    </row>
    <row r="114" spans="1:99" ht="12.75" customHeight="1" x14ac:dyDescent="0.2">
      <c r="A114" s="29">
        <v>108</v>
      </c>
      <c r="C114" s="36" t="s">
        <v>73</v>
      </c>
      <c r="D114" s="39">
        <f>D$24*LCI!$H$20</f>
        <v>0</v>
      </c>
      <c r="E114" s="39">
        <f>E$24*LCI!$O$20</f>
        <v>0</v>
      </c>
      <c r="F114" s="39">
        <f>F$24*LCI!$V$20</f>
        <v>0</v>
      </c>
      <c r="G114" s="39">
        <f>G$24*LCI!$AC$20</f>
        <v>0</v>
      </c>
      <c r="H114" s="39">
        <f>H$24*LCI!$AJ$20</f>
        <v>0</v>
      </c>
      <c r="I114" s="39">
        <f>I$24*LCI!$AQ$20</f>
        <v>0</v>
      </c>
      <c r="J114" s="39">
        <f>J$24*LCI!$H$20</f>
        <v>0</v>
      </c>
      <c r="K114" s="39">
        <f>K$24*LCI!$O$20</f>
        <v>0</v>
      </c>
      <c r="L114" s="39">
        <f>L$24*LCI!$V$20</f>
        <v>0</v>
      </c>
      <c r="M114" s="39">
        <f>M$24*LCI!$AC$20</f>
        <v>0</v>
      </c>
      <c r="N114" s="39">
        <f>N$24*LCI!$AJ$20</f>
        <v>0</v>
      </c>
      <c r="O114" s="39">
        <f>O$24*LCI!$AQ$20</f>
        <v>0</v>
      </c>
      <c r="P114" s="39">
        <f>P$24*LCI!$H$20</f>
        <v>0</v>
      </c>
      <c r="Q114" s="39">
        <f>Q$24*LCI!$O$20</f>
        <v>0</v>
      </c>
      <c r="R114" s="39">
        <f>R$24*LCI!$V$20</f>
        <v>0</v>
      </c>
      <c r="S114" s="39">
        <f>S$24*LCI!$AC$20</f>
        <v>0</v>
      </c>
      <c r="T114" s="39">
        <f>T$24*LCI!$AJ$20</f>
        <v>0</v>
      </c>
      <c r="U114" s="39">
        <f>U$24*LCI!$AQ$20</f>
        <v>0</v>
      </c>
      <c r="V114" s="39">
        <f>V$24*LCI!$H$20</f>
        <v>0</v>
      </c>
      <c r="W114" s="39">
        <f>W$24*LCI!$O$20</f>
        <v>0</v>
      </c>
      <c r="X114" s="39">
        <f>X$24*LCI!$V$20</f>
        <v>0</v>
      </c>
      <c r="Y114" s="39">
        <f>Y$24*LCI!$AC$20</f>
        <v>0</v>
      </c>
      <c r="Z114" s="39">
        <f>Z$24*LCI!$AJ$20</f>
        <v>0</v>
      </c>
      <c r="AA114" s="39">
        <f>AA$24*LCI!$AQ$20</f>
        <v>0</v>
      </c>
      <c r="AB114" s="39">
        <f>AB$24*LCI!$H$20</f>
        <v>0</v>
      </c>
      <c r="AC114" s="39">
        <f>AC$24*LCI!$O$20</f>
        <v>0</v>
      </c>
      <c r="AD114" s="39">
        <f>AD$24*LCI!$V$20</f>
        <v>0</v>
      </c>
      <c r="AE114" s="39">
        <f>AE$24*LCI!$AC$20</f>
        <v>0</v>
      </c>
      <c r="AF114" s="39">
        <f>AF$24*LCI!$AJ$20</f>
        <v>0</v>
      </c>
      <c r="AG114" s="39">
        <f>AG$24*LCI!$AQ$20</f>
        <v>0</v>
      </c>
      <c r="AH114" s="39">
        <f>AH$24*LCI!$H$20</f>
        <v>0</v>
      </c>
      <c r="AI114" s="39">
        <f>AI$24*LCI!$O$20</f>
        <v>0</v>
      </c>
      <c r="AJ114" s="39">
        <f>AJ$24*LCI!$V$20</f>
        <v>0</v>
      </c>
      <c r="AK114" s="39">
        <f>AK$24*LCI!$AC$20</f>
        <v>0</v>
      </c>
      <c r="AL114" s="39">
        <f>AL$24*LCI!$AJ$20</f>
        <v>0</v>
      </c>
      <c r="AM114" s="39">
        <f>AM$24*LCI!$AQ$20</f>
        <v>0</v>
      </c>
      <c r="AN114" s="39">
        <f>AN$24*LCI!$H$20</f>
        <v>0</v>
      </c>
      <c r="AO114" s="39">
        <f>AO$24*LCI!$O$20</f>
        <v>0</v>
      </c>
      <c r="AP114" s="39">
        <f>AP$24*LCI!$V$20</f>
        <v>0</v>
      </c>
      <c r="AQ114" s="39">
        <f>AQ$24*LCI!$AC$20</f>
        <v>0</v>
      </c>
      <c r="AR114" s="39">
        <f>AR$24*LCI!$AJ$20</f>
        <v>0</v>
      </c>
      <c r="AS114" s="39">
        <f>AS$24*LCI!$AQ$20</f>
        <v>0</v>
      </c>
      <c r="AT114" s="39">
        <f>AT$24*LCI!$H$20</f>
        <v>0</v>
      </c>
      <c r="AU114" s="39">
        <f>AU$24*LCI!$O$20</f>
        <v>0</v>
      </c>
      <c r="AV114" s="39">
        <f>AV$24*LCI!$V$20</f>
        <v>0</v>
      </c>
      <c r="AW114" s="39">
        <f>AW$24*LCI!$AC$20</f>
        <v>0</v>
      </c>
      <c r="AX114" s="39">
        <f>AX$24*LCI!$AJ$20</f>
        <v>0</v>
      </c>
      <c r="AY114" s="39">
        <f>AY$24*LCI!$AQ$20</f>
        <v>0</v>
      </c>
      <c r="AZ114" s="39">
        <f>AZ$24*LCI!$H$20</f>
        <v>0</v>
      </c>
      <c r="BA114" s="39">
        <f>BA$24*LCI!$O$20</f>
        <v>0</v>
      </c>
      <c r="BB114" s="39">
        <f>BB$24*LCI!$V$20</f>
        <v>0</v>
      </c>
      <c r="BC114" s="39">
        <f>BC$24*LCI!$AC$20</f>
        <v>0</v>
      </c>
      <c r="BD114" s="39">
        <f>BD$24*LCI!$AJ$20</f>
        <v>0</v>
      </c>
      <c r="BE114" s="39">
        <f>BE$24*LCI!$AQ$20</f>
        <v>0</v>
      </c>
      <c r="BF114" s="39">
        <f>BF$24*LCI!$H$20</f>
        <v>0</v>
      </c>
      <c r="BG114" s="39">
        <f>BG$24*LCI!$O$20</f>
        <v>0</v>
      </c>
      <c r="BH114" s="39">
        <f>BH$24*LCI!$V$20</f>
        <v>0</v>
      </c>
      <c r="BI114" s="39">
        <f>BI$24*LCI!$AC$20</f>
        <v>0</v>
      </c>
      <c r="BJ114" s="39">
        <f>BJ$24*LCI!$AJ$20</f>
        <v>0</v>
      </c>
      <c r="BK114" s="39">
        <f>BK$24*LCI!$AQ$20</f>
        <v>0</v>
      </c>
      <c r="BL114" s="39">
        <f>BL$24*LCI!$H$20</f>
        <v>0</v>
      </c>
      <c r="BM114" s="39">
        <f>BM$24*LCI!$O$20</f>
        <v>0</v>
      </c>
      <c r="BN114" s="39">
        <f>BN$24*LCI!$V$20</f>
        <v>0</v>
      </c>
      <c r="BO114" s="39">
        <f>BO$24*LCI!$AC$20</f>
        <v>0</v>
      </c>
      <c r="BP114" s="39">
        <f>BP$24*LCI!$AJ$20</f>
        <v>0</v>
      </c>
      <c r="BQ114" s="39">
        <f>BQ$24*LCI!$AQ$20</f>
        <v>0</v>
      </c>
      <c r="BR114" s="39">
        <f>BR$24*LCI!$H$20</f>
        <v>0</v>
      </c>
      <c r="BS114" s="39">
        <f>BS$24*LCI!$O$20</f>
        <v>0</v>
      </c>
      <c r="BT114" s="39">
        <f>BT$24*LCI!$V$20</f>
        <v>0</v>
      </c>
      <c r="BU114" s="39">
        <f>BU$24*LCI!$AC$20</f>
        <v>0</v>
      </c>
      <c r="BV114" s="39">
        <f>BV$24*LCI!$AJ$20</f>
        <v>0</v>
      </c>
      <c r="BW114" s="39">
        <f>BW$24*LCI!$AQ$20</f>
        <v>0</v>
      </c>
      <c r="BX114" s="39">
        <f>BX$24*LCI!$H$20</f>
        <v>0</v>
      </c>
      <c r="BY114" s="39">
        <f>BY$24*LCI!$O$20</f>
        <v>0</v>
      </c>
      <c r="BZ114" s="39">
        <f>BZ$24*LCI!$V$20</f>
        <v>0</v>
      </c>
      <c r="CA114" s="39">
        <f>CA$24*LCI!$AC$20</f>
        <v>0</v>
      </c>
      <c r="CB114" s="39">
        <f>CB$24*LCI!$AJ$20</f>
        <v>0</v>
      </c>
      <c r="CC114" s="39">
        <f>CC$24*LCI!$AQ$20</f>
        <v>0</v>
      </c>
      <c r="CD114" s="39">
        <f>CD$24*LCI!$H$20</f>
        <v>0</v>
      </c>
      <c r="CE114" s="39">
        <f>CE$24*LCI!$O$20</f>
        <v>0</v>
      </c>
      <c r="CF114" s="39">
        <f>CF$24*LCI!$V$20</f>
        <v>0</v>
      </c>
      <c r="CG114" s="39">
        <f>CG$24*LCI!$AC$20</f>
        <v>0</v>
      </c>
      <c r="CH114" s="39">
        <f>CH$24*LCI!$AJ$20</f>
        <v>0</v>
      </c>
      <c r="CI114" s="39">
        <f>CI$24*LCI!$AQ$20</f>
        <v>0</v>
      </c>
      <c r="CJ114" s="39">
        <f>CJ$24*LCI!$H$20</f>
        <v>0</v>
      </c>
      <c r="CK114" s="39">
        <f>CK$24*LCI!$O$20</f>
        <v>0</v>
      </c>
      <c r="CL114" s="39">
        <f>CL$24*LCI!$V$20</f>
        <v>0</v>
      </c>
      <c r="CM114" s="39">
        <f>CM$24*LCI!$AC$20</f>
        <v>0</v>
      </c>
      <c r="CN114" s="39">
        <f>CN$24*LCI!$AJ$20</f>
        <v>0</v>
      </c>
      <c r="CO114" s="39">
        <f>CO$24*LCI!$AQ$20</f>
        <v>0</v>
      </c>
      <c r="CP114" s="39">
        <f>CP$24*LCI!$H$20</f>
        <v>0</v>
      </c>
      <c r="CQ114" s="39">
        <f>CQ$24*LCI!$O$20</f>
        <v>0</v>
      </c>
      <c r="CR114" s="39">
        <f>CR$24*LCI!$V$20</f>
        <v>0</v>
      </c>
      <c r="CS114" s="39">
        <f>CS$24*LCI!$AC$20</f>
        <v>0</v>
      </c>
      <c r="CT114" s="39">
        <f>CT$24*LCI!$AJ$20</f>
        <v>0</v>
      </c>
      <c r="CU114" s="39">
        <f>CU$24*LCI!$AQ$20</f>
        <v>0</v>
      </c>
    </row>
    <row r="115" spans="1:99" ht="12.75" customHeight="1" x14ac:dyDescent="0.2">
      <c r="A115" s="29">
        <v>109</v>
      </c>
      <c r="C115" s="36" t="s">
        <v>74</v>
      </c>
      <c r="D115" s="39">
        <f>D$25*LCI!$H$21</f>
        <v>1.9491050731368285E-2</v>
      </c>
      <c r="E115" s="39">
        <f>E$25*LCI!$O$21</f>
        <v>0</v>
      </c>
      <c r="F115" s="39">
        <f>F$25*LCI!$V$21</f>
        <v>0</v>
      </c>
      <c r="G115" s="39">
        <f>G$25*LCI!$AC$21</f>
        <v>0</v>
      </c>
      <c r="H115" s="39">
        <f>H$25*LCI!$AJ$21</f>
        <v>0</v>
      </c>
      <c r="I115" s="39">
        <f>I$25*LCI!$AQ$21</f>
        <v>0</v>
      </c>
      <c r="J115" s="39">
        <f>J$25*LCI!$H$21</f>
        <v>2.8852805193757658E-2</v>
      </c>
      <c r="K115" s="39">
        <f>K$25*LCI!$O$21</f>
        <v>0</v>
      </c>
      <c r="L115" s="39">
        <f>L$25*LCI!$V$21</f>
        <v>0</v>
      </c>
      <c r="M115" s="39">
        <f>M$25*LCI!$AC$21</f>
        <v>0</v>
      </c>
      <c r="N115" s="39">
        <f>N$25*LCI!$AJ$21</f>
        <v>0</v>
      </c>
      <c r="O115" s="39">
        <f>O$25*LCI!$AQ$21</f>
        <v>0</v>
      </c>
      <c r="P115" s="39">
        <f>P$25*LCI!$H$21</f>
        <v>4.6740801798554228E-2</v>
      </c>
      <c r="Q115" s="39">
        <f>Q$25*LCI!$O$21</f>
        <v>0</v>
      </c>
      <c r="R115" s="39">
        <f>R$25*LCI!$V$21</f>
        <v>0</v>
      </c>
      <c r="S115" s="39">
        <f>S$25*LCI!$AC$21</f>
        <v>0</v>
      </c>
      <c r="T115" s="39">
        <f>T$25*LCI!$AJ$21</f>
        <v>0</v>
      </c>
      <c r="U115" s="39">
        <f>U$25*LCI!$AQ$21</f>
        <v>0</v>
      </c>
      <c r="V115" s="39">
        <f>V$25*LCI!$H$21</f>
        <v>7.7542891770932945E-2</v>
      </c>
      <c r="W115" s="39">
        <f>W$25*LCI!$O$21</f>
        <v>0</v>
      </c>
      <c r="X115" s="39">
        <f>X$25*LCI!$V$21</f>
        <v>0</v>
      </c>
      <c r="Y115" s="39">
        <f>Y$25*LCI!$AC$21</f>
        <v>0</v>
      </c>
      <c r="Z115" s="39">
        <f>Z$25*LCI!$AJ$21</f>
        <v>0</v>
      </c>
      <c r="AA115" s="39">
        <f>AA$25*LCI!$AQ$21</f>
        <v>0</v>
      </c>
      <c r="AB115" s="39">
        <f>AB$25*LCI!$H$21</f>
        <v>1.9241285346705252E-2</v>
      </c>
      <c r="AC115" s="39">
        <f>AC$25*LCI!$O$21</f>
        <v>0</v>
      </c>
      <c r="AD115" s="39">
        <f>AD$25*LCI!$V$21</f>
        <v>0</v>
      </c>
      <c r="AE115" s="39">
        <f>AE$25*LCI!$AC$21</f>
        <v>0</v>
      </c>
      <c r="AF115" s="39">
        <f>AF$25*LCI!$AJ$21</f>
        <v>0</v>
      </c>
      <c r="AG115" s="39">
        <f>AG$25*LCI!$AQ$21</f>
        <v>0</v>
      </c>
      <c r="AH115" s="39">
        <f>AH$25*LCI!$H$21</f>
        <v>2.7017245400911574E-2</v>
      </c>
      <c r="AI115" s="39">
        <f>AI$25*LCI!$O$21</f>
        <v>0</v>
      </c>
      <c r="AJ115" s="39">
        <f>AJ$25*LCI!$V$21</f>
        <v>0</v>
      </c>
      <c r="AK115" s="39">
        <f>AK$25*LCI!$AC$21</f>
        <v>0</v>
      </c>
      <c r="AL115" s="39">
        <f>AL$25*LCI!$AJ$21</f>
        <v>0</v>
      </c>
      <c r="AM115" s="39">
        <f>AM$25*LCI!$AQ$21</f>
        <v>0</v>
      </c>
      <c r="AN115" s="39">
        <f>AN$25*LCI!$H$21</f>
        <v>0.23340621715822202</v>
      </c>
      <c r="AO115" s="39">
        <f>AO$25*LCI!$O$21</f>
        <v>0</v>
      </c>
      <c r="AP115" s="39">
        <f>AP$25*LCI!$V$21</f>
        <v>0</v>
      </c>
      <c r="AQ115" s="39">
        <f>AQ$25*LCI!$AC$21</f>
        <v>0</v>
      </c>
      <c r="AR115" s="39">
        <f>AR$25*LCI!$AJ$21</f>
        <v>0</v>
      </c>
      <c r="AS115" s="39">
        <f>AS$25*LCI!$AQ$21</f>
        <v>0</v>
      </c>
      <c r="AT115" s="39">
        <f>AT$25*LCI!$H$21</f>
        <v>0.71777204992982835</v>
      </c>
      <c r="AU115" s="39">
        <f>AU$25*LCI!$O$21</f>
        <v>0</v>
      </c>
      <c r="AV115" s="39">
        <f>AV$25*LCI!$V$21</f>
        <v>0</v>
      </c>
      <c r="AW115" s="39">
        <f>AW$25*LCI!$AC$21</f>
        <v>0</v>
      </c>
      <c r="AX115" s="39">
        <f>AX$25*LCI!$AJ$21</f>
        <v>0</v>
      </c>
      <c r="AY115" s="39">
        <f>AY$25*LCI!$AQ$21</f>
        <v>0</v>
      </c>
      <c r="AZ115" s="39">
        <f>AZ$25*LCI!$H$21</f>
        <v>1.9278457663559831E-2</v>
      </c>
      <c r="BA115" s="39">
        <f>BA$25*LCI!$O$21</f>
        <v>0</v>
      </c>
      <c r="BB115" s="39">
        <f>BB$25*LCI!$V$21</f>
        <v>0</v>
      </c>
      <c r="BC115" s="39">
        <f>BC$25*LCI!$AC$21</f>
        <v>0</v>
      </c>
      <c r="BD115" s="39">
        <f>BD$25*LCI!$AJ$21</f>
        <v>0</v>
      </c>
      <c r="BE115" s="39">
        <f>BE$25*LCI!$AQ$21</f>
        <v>0</v>
      </c>
      <c r="BF115" s="39">
        <f>BF$25*LCI!$H$21</f>
        <v>2.7052066105966475E-2</v>
      </c>
      <c r="BG115" s="39">
        <f>BG$25*LCI!$O$21</f>
        <v>0</v>
      </c>
      <c r="BH115" s="39">
        <f>BH$25*LCI!$V$21</f>
        <v>0</v>
      </c>
      <c r="BI115" s="39">
        <f>BI$25*LCI!$AC$21</f>
        <v>0</v>
      </c>
      <c r="BJ115" s="39">
        <f>BJ$25*LCI!$AJ$21</f>
        <v>0</v>
      </c>
      <c r="BK115" s="39">
        <f>BK$25*LCI!$AQ$21</f>
        <v>0</v>
      </c>
      <c r="BL115" s="39">
        <f>BL$25*LCI!$H$21</f>
        <v>0.2336450240200072</v>
      </c>
      <c r="BM115" s="39">
        <f>BM$25*LCI!$O$21</f>
        <v>0</v>
      </c>
      <c r="BN115" s="39">
        <f>BN$25*LCI!$V$21</f>
        <v>0</v>
      </c>
      <c r="BO115" s="39">
        <f>BO$25*LCI!$AC$21</f>
        <v>0</v>
      </c>
      <c r="BP115" s="39">
        <f>BP$25*LCI!$AJ$21</f>
        <v>0</v>
      </c>
      <c r="BQ115" s="39">
        <f>BQ$25*LCI!$AQ$21</f>
        <v>0</v>
      </c>
      <c r="BR115" s="39">
        <f>BR$25*LCI!$H$21</f>
        <v>0.68616675781495418</v>
      </c>
      <c r="BS115" s="39">
        <f>BS$25*LCI!$O$21</f>
        <v>0</v>
      </c>
      <c r="BT115" s="39">
        <f>BT$25*LCI!$V$21</f>
        <v>0</v>
      </c>
      <c r="BU115" s="39">
        <f>BU$25*LCI!$AC$21</f>
        <v>0</v>
      </c>
      <c r="BV115" s="39">
        <f>BV$25*LCI!$AJ$21</f>
        <v>0</v>
      </c>
      <c r="BW115" s="39">
        <f>BW$25*LCI!$AQ$21</f>
        <v>0</v>
      </c>
      <c r="BX115" s="39">
        <f>BX$25*LCI!$H$21</f>
        <v>1.9267641563426384E-2</v>
      </c>
      <c r="BY115" s="39">
        <f>BY$25*LCI!$O$21</f>
        <v>0</v>
      </c>
      <c r="BZ115" s="39">
        <f>BZ$25*LCI!$V$21</f>
        <v>0</v>
      </c>
      <c r="CA115" s="39">
        <f>CA$25*LCI!$AC$21</f>
        <v>0</v>
      </c>
      <c r="CB115" s="39">
        <f>CB$25*LCI!$AJ$21</f>
        <v>0</v>
      </c>
      <c r="CC115" s="39">
        <f>CC$25*LCI!$AQ$21</f>
        <v>0</v>
      </c>
      <c r="CD115" s="39">
        <f>CD$25*LCI!$H$21</f>
        <v>2.7014378649651689E-2</v>
      </c>
      <c r="CE115" s="39">
        <f>CE$25*LCI!$O$21</f>
        <v>0</v>
      </c>
      <c r="CF115" s="39">
        <f>CF$25*LCI!$V$21</f>
        <v>0</v>
      </c>
      <c r="CG115" s="39">
        <f>CG$25*LCI!$AC$21</f>
        <v>0</v>
      </c>
      <c r="CH115" s="39">
        <f>CH$25*LCI!$AJ$21</f>
        <v>0</v>
      </c>
      <c r="CI115" s="39">
        <f>CI$25*LCI!$AQ$21</f>
        <v>0</v>
      </c>
      <c r="CJ115" s="39">
        <f>CJ$25*LCI!$H$21</f>
        <v>0.23367504845296996</v>
      </c>
      <c r="CK115" s="39">
        <f>CK$25*LCI!$O$21</f>
        <v>0</v>
      </c>
      <c r="CL115" s="39">
        <f>CL$25*LCI!$V$21</f>
        <v>0</v>
      </c>
      <c r="CM115" s="39">
        <f>CM$25*LCI!$AC$21</f>
        <v>0</v>
      </c>
      <c r="CN115" s="39">
        <f>CN$25*LCI!$AJ$21</f>
        <v>0</v>
      </c>
      <c r="CO115" s="39">
        <f>CO$25*LCI!$AQ$21</f>
        <v>0</v>
      </c>
      <c r="CP115" s="39">
        <f>CP$25*LCI!$H$21</f>
        <v>0.74287827039506271</v>
      </c>
      <c r="CQ115" s="39">
        <f>CQ$25*LCI!$O$21</f>
        <v>0</v>
      </c>
      <c r="CR115" s="39">
        <f>CR$25*LCI!$V$21</f>
        <v>0</v>
      </c>
      <c r="CS115" s="39">
        <f>CS$25*LCI!$AC$21</f>
        <v>0</v>
      </c>
      <c r="CT115" s="39">
        <f>CT$25*LCI!$AJ$21</f>
        <v>0</v>
      </c>
      <c r="CU115" s="39">
        <f>CU$25*LCI!$AQ$21</f>
        <v>0</v>
      </c>
    </row>
    <row r="116" spans="1:99" ht="12.75" customHeight="1" x14ac:dyDescent="0.2">
      <c r="A116" s="29">
        <v>110</v>
      </c>
      <c r="C116" s="36" t="s">
        <v>75</v>
      </c>
      <c r="D116" s="39">
        <f>D$26*LCI!$H$22</f>
        <v>0</v>
      </c>
      <c r="E116" s="39">
        <f>E$26*LCI!$O$22</f>
        <v>0</v>
      </c>
      <c r="F116" s="39">
        <f>F$26*LCI!$V$22</f>
        <v>0</v>
      </c>
      <c r="G116" s="39">
        <f>G$26*LCI!$AC$22</f>
        <v>0</v>
      </c>
      <c r="H116" s="39">
        <f>H$26*LCI!$AJ$22</f>
        <v>0</v>
      </c>
      <c r="I116" s="39">
        <f>I$26*LCI!$AQ$22</f>
        <v>0.52828146606443538</v>
      </c>
      <c r="J116" s="39">
        <f>J$26*LCI!$H$22</f>
        <v>0</v>
      </c>
      <c r="K116" s="39">
        <f>K$26*LCI!$O$22</f>
        <v>0</v>
      </c>
      <c r="L116" s="39">
        <f>L$26*LCI!$V$22</f>
        <v>0</v>
      </c>
      <c r="M116" s="39">
        <f>M$26*LCI!$AC$22</f>
        <v>0</v>
      </c>
      <c r="N116" s="39">
        <f>N$26*LCI!$AJ$22</f>
        <v>0</v>
      </c>
      <c r="O116" s="39">
        <f>O$26*LCI!$AQ$22</f>
        <v>3.926466658387739</v>
      </c>
      <c r="P116" s="39">
        <f>P$26*LCI!$H$22</f>
        <v>0</v>
      </c>
      <c r="Q116" s="39">
        <f>Q$26*LCI!$O$22</f>
        <v>0</v>
      </c>
      <c r="R116" s="39">
        <f>R$26*LCI!$V$22</f>
        <v>0</v>
      </c>
      <c r="S116" s="39">
        <f>S$26*LCI!$AC$22</f>
        <v>0</v>
      </c>
      <c r="T116" s="39">
        <f>T$26*LCI!$AJ$22</f>
        <v>0</v>
      </c>
      <c r="U116" s="39">
        <f>U$26*LCI!$AQ$22</f>
        <v>6.2794365575119091</v>
      </c>
      <c r="V116" s="39">
        <f>V$26*LCI!$H$22</f>
        <v>0</v>
      </c>
      <c r="W116" s="39">
        <f>W$26*LCI!$O$22</f>
        <v>0</v>
      </c>
      <c r="X116" s="39">
        <f>X$26*LCI!$V$22</f>
        <v>0</v>
      </c>
      <c r="Y116" s="39">
        <f>Y$26*LCI!$AC$22</f>
        <v>0</v>
      </c>
      <c r="Z116" s="39">
        <f>Z$26*LCI!$AJ$22</f>
        <v>0</v>
      </c>
      <c r="AA116" s="39">
        <f>AA$26*LCI!$AQ$22</f>
        <v>9.3249182464709648</v>
      </c>
      <c r="AB116" s="39">
        <f>AB$26*LCI!$H$22</f>
        <v>0</v>
      </c>
      <c r="AC116" s="39">
        <f>AC$26*LCI!$O$22</f>
        <v>0</v>
      </c>
      <c r="AD116" s="39">
        <f>AD$26*LCI!$V$22</f>
        <v>0</v>
      </c>
      <c r="AE116" s="39">
        <f>AE$26*LCI!$AC$22</f>
        <v>0</v>
      </c>
      <c r="AF116" s="39">
        <f>AF$26*LCI!$AJ$22</f>
        <v>0</v>
      </c>
      <c r="AG116" s="39">
        <f>AG$26*LCI!$AQ$22</f>
        <v>0.52828146606443538</v>
      </c>
      <c r="AH116" s="39">
        <f>AH$26*LCI!$H$22</f>
        <v>0</v>
      </c>
      <c r="AI116" s="39">
        <f>AI$26*LCI!$O$22</f>
        <v>0</v>
      </c>
      <c r="AJ116" s="39">
        <f>AJ$26*LCI!$V$22</f>
        <v>0</v>
      </c>
      <c r="AK116" s="39">
        <f>AK$26*LCI!$AC$22</f>
        <v>0</v>
      </c>
      <c r="AL116" s="39">
        <f>AL$26*LCI!$AJ$22</f>
        <v>0</v>
      </c>
      <c r="AM116" s="39">
        <f>AM$26*LCI!$AQ$22</f>
        <v>0.26636393808553527</v>
      </c>
      <c r="AN116" s="39">
        <f>AN$26*LCI!$H$22</f>
        <v>0</v>
      </c>
      <c r="AO116" s="39">
        <f>AO$26*LCI!$O$22</f>
        <v>0</v>
      </c>
      <c r="AP116" s="39">
        <f>AP$26*LCI!$V$22</f>
        <v>0</v>
      </c>
      <c r="AQ116" s="39">
        <f>AQ$26*LCI!$AC$22</f>
        <v>0</v>
      </c>
      <c r="AR116" s="39">
        <f>AR$26*LCI!$AJ$22</f>
        <v>0</v>
      </c>
      <c r="AS116" s="39">
        <f>AS$26*LCI!$AQ$22</f>
        <v>9.2856278777025916E-2</v>
      </c>
      <c r="AT116" s="39">
        <f>AT$26*LCI!$H$22</f>
        <v>0</v>
      </c>
      <c r="AU116" s="39">
        <f>AU$26*LCI!$O$22</f>
        <v>0</v>
      </c>
      <c r="AV116" s="39">
        <f>AV$26*LCI!$V$22</f>
        <v>0</v>
      </c>
      <c r="AW116" s="39">
        <f>AW$26*LCI!$AC$22</f>
        <v>0</v>
      </c>
      <c r="AX116" s="39">
        <f>AX$26*LCI!$AJ$22</f>
        <v>0</v>
      </c>
      <c r="AY116" s="39">
        <f>AY$26*LCI!$AQ$22</f>
        <v>0.17076255084275455</v>
      </c>
      <c r="AZ116" s="39">
        <f>AZ$26*LCI!$H$22</f>
        <v>0</v>
      </c>
      <c r="BA116" s="39">
        <f>BA$26*LCI!$O$22</f>
        <v>0</v>
      </c>
      <c r="BB116" s="39">
        <f>BB$26*LCI!$V$22</f>
        <v>0</v>
      </c>
      <c r="BC116" s="39">
        <f>BC$26*LCI!$AC$22</f>
        <v>0</v>
      </c>
      <c r="BD116" s="39">
        <f>BD$26*LCI!$AJ$22</f>
        <v>0</v>
      </c>
      <c r="BE116" s="39">
        <f>BE$26*LCI!$AQ$22</f>
        <v>0.52828146606443538</v>
      </c>
      <c r="BF116" s="39">
        <f>BF$26*LCI!$H$22</f>
        <v>0</v>
      </c>
      <c r="BG116" s="39">
        <f>BG$26*LCI!$O$22</f>
        <v>0</v>
      </c>
      <c r="BH116" s="39">
        <f>BH$26*LCI!$V$22</f>
        <v>0</v>
      </c>
      <c r="BI116" s="39">
        <f>BI$26*LCI!$AC$22</f>
        <v>0</v>
      </c>
      <c r="BJ116" s="39">
        <f>BJ$26*LCI!$AJ$22</f>
        <v>0</v>
      </c>
      <c r="BK116" s="39">
        <f>BK$26*LCI!$AQ$22</f>
        <v>0.23294846117660514</v>
      </c>
      <c r="BL116" s="39">
        <f>BL$26*LCI!$H$22</f>
        <v>0</v>
      </c>
      <c r="BM116" s="39">
        <f>BM$26*LCI!$O$22</f>
        <v>0</v>
      </c>
      <c r="BN116" s="39">
        <f>BN$26*LCI!$V$22</f>
        <v>0</v>
      </c>
      <c r="BO116" s="39">
        <f>BO$26*LCI!$AC$22</f>
        <v>0</v>
      </c>
      <c r="BP116" s="39">
        <f>BP$26*LCI!$AJ$22</f>
        <v>0</v>
      </c>
      <c r="BQ116" s="39">
        <f>BQ$26*LCI!$AQ$22</f>
        <v>3.3937187497127388E-2</v>
      </c>
      <c r="BR116" s="39">
        <f>BR$26*LCI!$H$22</f>
        <v>0</v>
      </c>
      <c r="BS116" s="39">
        <f>BS$26*LCI!$O$22</f>
        <v>0</v>
      </c>
      <c r="BT116" s="39">
        <f>BT$26*LCI!$V$22</f>
        <v>0</v>
      </c>
      <c r="BU116" s="39">
        <f>BU$26*LCI!$AC$22</f>
        <v>0</v>
      </c>
      <c r="BV116" s="39">
        <f>BV$26*LCI!$AJ$22</f>
        <v>0</v>
      </c>
      <c r="BW116" s="39">
        <f>BW$26*LCI!$AQ$22</f>
        <v>4.3795467142357367E-2</v>
      </c>
      <c r="BX116" s="39">
        <f>BX$26*LCI!$H$22</f>
        <v>0</v>
      </c>
      <c r="BY116" s="39">
        <f>BY$26*LCI!$O$22</f>
        <v>0</v>
      </c>
      <c r="BZ116" s="39">
        <f>BZ$26*LCI!$V$22</f>
        <v>0</v>
      </c>
      <c r="CA116" s="39">
        <f>CA$26*LCI!$AC$22</f>
        <v>0</v>
      </c>
      <c r="CB116" s="39">
        <f>CB$26*LCI!$AJ$22</f>
        <v>0</v>
      </c>
      <c r="CC116" s="39">
        <f>CC$26*LCI!$AQ$22</f>
        <v>0.52828146606443538</v>
      </c>
      <c r="CD116" s="39">
        <f>CD$26*LCI!$H$22</f>
        <v>0</v>
      </c>
      <c r="CE116" s="39">
        <f>CE$26*LCI!$O$22</f>
        <v>0</v>
      </c>
      <c r="CF116" s="39">
        <f>CF$26*LCI!$V$22</f>
        <v>0</v>
      </c>
      <c r="CG116" s="39">
        <f>CG$26*LCI!$AC$22</f>
        <v>0</v>
      </c>
      <c r="CH116" s="39">
        <f>CH$26*LCI!$AJ$22</f>
        <v>0</v>
      </c>
      <c r="CI116" s="39">
        <f>CI$26*LCI!$AQ$22</f>
        <v>0.23294846117660514</v>
      </c>
      <c r="CJ116" s="39">
        <f>CJ$26*LCI!$H$22</f>
        <v>0</v>
      </c>
      <c r="CK116" s="39">
        <f>CK$26*LCI!$O$22</f>
        <v>0</v>
      </c>
      <c r="CL116" s="39">
        <f>CL$26*LCI!$V$22</f>
        <v>0</v>
      </c>
      <c r="CM116" s="39">
        <f>CM$26*LCI!$AC$22</f>
        <v>0</v>
      </c>
      <c r="CN116" s="39">
        <f>CN$26*LCI!$AJ$22</f>
        <v>0</v>
      </c>
      <c r="CO116" s="39">
        <f>CO$26*LCI!$AQ$22</f>
        <v>3.3937187497127388E-2</v>
      </c>
      <c r="CP116" s="39">
        <f>CP$26*LCI!$H$22</f>
        <v>0</v>
      </c>
      <c r="CQ116" s="39">
        <f>CQ$26*LCI!$O$22</f>
        <v>0</v>
      </c>
      <c r="CR116" s="39">
        <f>CR$26*LCI!$V$22</f>
        <v>0</v>
      </c>
      <c r="CS116" s="39">
        <f>CS$26*LCI!$AC$22</f>
        <v>0</v>
      </c>
      <c r="CT116" s="39">
        <f>CT$26*LCI!$AJ$22</f>
        <v>0</v>
      </c>
      <c r="CU116" s="39">
        <f>CU$26*LCI!$AQ$22</f>
        <v>4.3795467142357367E-2</v>
      </c>
    </row>
    <row r="117" spans="1:99" ht="12.75" customHeight="1" x14ac:dyDescent="0.2">
      <c r="A117" s="29">
        <v>111</v>
      </c>
      <c r="C117" s="36" t="s">
        <v>76</v>
      </c>
      <c r="D117" s="39">
        <f>D$27*LCI!$H$23</f>
        <v>0</v>
      </c>
      <c r="E117" s="39">
        <f>E$27*LCI!$O$23</f>
        <v>0</v>
      </c>
      <c r="F117" s="39">
        <f>F$27*LCI!$V$23</f>
        <v>0</v>
      </c>
      <c r="G117" s="39">
        <f>G$27*LCI!$AC$23</f>
        <v>0</v>
      </c>
      <c r="H117" s="39">
        <f>H$27*LCI!$AJ$23</f>
        <v>0</v>
      </c>
      <c r="I117" s="39">
        <f>I$27*LCI!$AQ$23</f>
        <v>2.1231736149846214</v>
      </c>
      <c r="J117" s="39">
        <f>J$27*LCI!$H$23</f>
        <v>0</v>
      </c>
      <c r="K117" s="39">
        <f>K$27*LCI!$O$23</f>
        <v>0</v>
      </c>
      <c r="L117" s="39">
        <f>L$27*LCI!$V$23</f>
        <v>0</v>
      </c>
      <c r="M117" s="39">
        <f>M$27*LCI!$AC$23</f>
        <v>0</v>
      </c>
      <c r="N117" s="39">
        <f>N$27*LCI!$AJ$23</f>
        <v>0</v>
      </c>
      <c r="O117" s="39">
        <f>O$27*LCI!$AQ$23</f>
        <v>1.5583478849501282</v>
      </c>
      <c r="P117" s="39">
        <f>P$27*LCI!$H$23</f>
        <v>0</v>
      </c>
      <c r="Q117" s="39">
        <f>Q$27*LCI!$O$23</f>
        <v>0</v>
      </c>
      <c r="R117" s="39">
        <f>R$27*LCI!$V$23</f>
        <v>0</v>
      </c>
      <c r="S117" s="39">
        <f>S$27*LCI!$AC$23</f>
        <v>0</v>
      </c>
      <c r="T117" s="39">
        <f>T$27*LCI!$AJ$23</f>
        <v>0</v>
      </c>
      <c r="U117" s="39">
        <f>U$27*LCI!$AQ$23</f>
        <v>1.1672515009083446</v>
      </c>
      <c r="V117" s="39">
        <f>V$27*LCI!$H$23</f>
        <v>0</v>
      </c>
      <c r="W117" s="39">
        <f>W$27*LCI!$O$23</f>
        <v>0</v>
      </c>
      <c r="X117" s="39">
        <f>X$27*LCI!$V$23</f>
        <v>0</v>
      </c>
      <c r="Y117" s="39">
        <f>Y$27*LCI!$AC$23</f>
        <v>0</v>
      </c>
      <c r="Z117" s="39">
        <f>Z$27*LCI!$AJ$23</f>
        <v>0</v>
      </c>
      <c r="AA117" s="39">
        <f>AA$27*LCI!$AQ$23</f>
        <v>0.66105000778226553</v>
      </c>
      <c r="AB117" s="39">
        <f>AB$27*LCI!$H$23</f>
        <v>0</v>
      </c>
      <c r="AC117" s="39">
        <f>AC$27*LCI!$O$23</f>
        <v>0</v>
      </c>
      <c r="AD117" s="39">
        <f>AD$27*LCI!$V$23</f>
        <v>0</v>
      </c>
      <c r="AE117" s="39">
        <f>AE$27*LCI!$AC$23</f>
        <v>0</v>
      </c>
      <c r="AF117" s="39">
        <f>AF$27*LCI!$AJ$23</f>
        <v>0</v>
      </c>
      <c r="AG117" s="39">
        <f>AG$27*LCI!$AQ$23</f>
        <v>2.1231736149846214</v>
      </c>
      <c r="AH117" s="39">
        <f>AH$27*LCI!$H$23</f>
        <v>0</v>
      </c>
      <c r="AI117" s="39">
        <f>AI$27*LCI!$O$23</f>
        <v>0</v>
      </c>
      <c r="AJ117" s="39">
        <f>AJ$27*LCI!$V$23</f>
        <v>0</v>
      </c>
      <c r="AK117" s="39">
        <f>AK$27*LCI!$AC$23</f>
        <v>0</v>
      </c>
      <c r="AL117" s="39">
        <f>AL$27*LCI!$AJ$23</f>
        <v>0</v>
      </c>
      <c r="AM117" s="39">
        <f>AM$27*LCI!$AQ$23</f>
        <v>1.5034545534820467</v>
      </c>
      <c r="AN117" s="39">
        <f>AN$27*LCI!$H$23</f>
        <v>0</v>
      </c>
      <c r="AO117" s="39">
        <f>AO$27*LCI!$O$23</f>
        <v>0</v>
      </c>
      <c r="AP117" s="39">
        <f>AP$27*LCI!$V$23</f>
        <v>0</v>
      </c>
      <c r="AQ117" s="39">
        <f>AQ$27*LCI!$AC$23</f>
        <v>0</v>
      </c>
      <c r="AR117" s="39">
        <f>AR$27*LCI!$AJ$23</f>
        <v>0</v>
      </c>
      <c r="AS117" s="39">
        <f>AS$27*LCI!$AQ$23</f>
        <v>1.0929207315576128</v>
      </c>
      <c r="AT117" s="39">
        <f>AT$27*LCI!$H$23</f>
        <v>0</v>
      </c>
      <c r="AU117" s="39">
        <f>AU$27*LCI!$O$23</f>
        <v>0</v>
      </c>
      <c r="AV117" s="39">
        <f>AV$27*LCI!$V$23</f>
        <v>0</v>
      </c>
      <c r="AW117" s="39">
        <f>AW$27*LCI!$AC$23</f>
        <v>0</v>
      </c>
      <c r="AX117" s="39">
        <f>AX$27*LCI!$AJ$23</f>
        <v>0</v>
      </c>
      <c r="AY117" s="39">
        <f>AY$27*LCI!$AQ$23</f>
        <v>0.80680140470198225</v>
      </c>
      <c r="AZ117" s="39">
        <f>AZ$27*LCI!$H$23</f>
        <v>0</v>
      </c>
      <c r="BA117" s="39">
        <f>BA$27*LCI!$O$23</f>
        <v>0</v>
      </c>
      <c r="BB117" s="39">
        <f>BB$27*LCI!$V$23</f>
        <v>0</v>
      </c>
      <c r="BC117" s="39">
        <f>BC$27*LCI!$AC$23</f>
        <v>0</v>
      </c>
      <c r="BD117" s="39">
        <f>BD$27*LCI!$AJ$23</f>
        <v>0</v>
      </c>
      <c r="BE117" s="39">
        <f>BE$27*LCI!$AQ$23</f>
        <v>2.1231736149846214</v>
      </c>
      <c r="BF117" s="39">
        <f>BF$27*LCI!$H$23</f>
        <v>0</v>
      </c>
      <c r="BG117" s="39">
        <f>BG$27*LCI!$O$23</f>
        <v>0</v>
      </c>
      <c r="BH117" s="39">
        <f>BH$27*LCI!$V$23</f>
        <v>0</v>
      </c>
      <c r="BI117" s="39">
        <f>BI$27*LCI!$AC$23</f>
        <v>0</v>
      </c>
      <c r="BJ117" s="39">
        <f>BJ$27*LCI!$AJ$23</f>
        <v>0</v>
      </c>
      <c r="BK117" s="39">
        <f>BK$27*LCI!$AQ$23</f>
        <v>1.5185742713036765</v>
      </c>
      <c r="BL117" s="39">
        <f>BL$27*LCI!$H$23</f>
        <v>0</v>
      </c>
      <c r="BM117" s="39">
        <f>BM$27*LCI!$O$23</f>
        <v>0</v>
      </c>
      <c r="BN117" s="39">
        <f>BN$27*LCI!$V$23</f>
        <v>0</v>
      </c>
      <c r="BO117" s="39">
        <f>BO$27*LCI!$AC$23</f>
        <v>0</v>
      </c>
      <c r="BP117" s="39">
        <f>BP$27*LCI!$AJ$23</f>
        <v>0</v>
      </c>
      <c r="BQ117" s="39">
        <f>BQ$27*LCI!$AQ$23</f>
        <v>1.1111626936595878</v>
      </c>
      <c r="BR117" s="39">
        <f>BR$27*LCI!$H$23</f>
        <v>0</v>
      </c>
      <c r="BS117" s="39">
        <f>BS$27*LCI!$O$23</f>
        <v>0</v>
      </c>
      <c r="BT117" s="39">
        <f>BT$27*LCI!$V$23</f>
        <v>0</v>
      </c>
      <c r="BU117" s="39">
        <f>BU$27*LCI!$AC$23</f>
        <v>0</v>
      </c>
      <c r="BV117" s="39">
        <f>BV$27*LCI!$AJ$23</f>
        <v>0</v>
      </c>
      <c r="BW117" s="39">
        <f>BW$27*LCI!$AQ$23</f>
        <v>0.81633589882397395</v>
      </c>
      <c r="BX117" s="39">
        <f>BX$27*LCI!$H$23</f>
        <v>0</v>
      </c>
      <c r="BY117" s="39">
        <f>BY$27*LCI!$O$23</f>
        <v>0</v>
      </c>
      <c r="BZ117" s="39">
        <f>BZ$27*LCI!$V$23</f>
        <v>0</v>
      </c>
      <c r="CA117" s="39">
        <f>CA$27*LCI!$AC$23</f>
        <v>0</v>
      </c>
      <c r="CB117" s="39">
        <f>CB$27*LCI!$AJ$23</f>
        <v>0</v>
      </c>
      <c r="CC117" s="39">
        <f>CC$27*LCI!$AQ$23</f>
        <v>2.1231736149846214</v>
      </c>
      <c r="CD117" s="39">
        <f>CD$27*LCI!$H$23</f>
        <v>0</v>
      </c>
      <c r="CE117" s="39">
        <f>CE$27*LCI!$O$23</f>
        <v>0</v>
      </c>
      <c r="CF117" s="39">
        <f>CF$27*LCI!$V$23</f>
        <v>0</v>
      </c>
      <c r="CG117" s="39">
        <f>CG$27*LCI!$AC$23</f>
        <v>0</v>
      </c>
      <c r="CH117" s="39">
        <f>CH$27*LCI!$AJ$23</f>
        <v>0</v>
      </c>
      <c r="CI117" s="39">
        <f>CI$27*LCI!$AQ$23</f>
        <v>1.5185742713036765</v>
      </c>
      <c r="CJ117" s="39">
        <f>CJ$27*LCI!$H$23</f>
        <v>0</v>
      </c>
      <c r="CK117" s="39">
        <f>CK$27*LCI!$O$23</f>
        <v>0</v>
      </c>
      <c r="CL117" s="39">
        <f>CL$27*LCI!$V$23</f>
        <v>0</v>
      </c>
      <c r="CM117" s="39">
        <f>CM$27*LCI!$AC$23</f>
        <v>0</v>
      </c>
      <c r="CN117" s="39">
        <f>CN$27*LCI!$AJ$23</f>
        <v>0</v>
      </c>
      <c r="CO117" s="39">
        <f>CO$27*LCI!$AQ$23</f>
        <v>1.1111626936595878</v>
      </c>
      <c r="CP117" s="39">
        <f>CP$27*LCI!$H$23</f>
        <v>0</v>
      </c>
      <c r="CQ117" s="39">
        <f>CQ$27*LCI!$O$23</f>
        <v>0</v>
      </c>
      <c r="CR117" s="39">
        <f>CR$27*LCI!$V$23</f>
        <v>0</v>
      </c>
      <c r="CS117" s="39">
        <f>CS$27*LCI!$AC$23</f>
        <v>0</v>
      </c>
      <c r="CT117" s="39">
        <f>CT$27*LCI!$AJ$23</f>
        <v>0</v>
      </c>
      <c r="CU117" s="39">
        <f>CU$27*LCI!$AQ$23</f>
        <v>0.81633589882397395</v>
      </c>
    </row>
    <row r="118" spans="1:99" ht="12.75" customHeight="1" x14ac:dyDescent="0.2">
      <c r="A118" s="29">
        <v>112</v>
      </c>
      <c r="C118" s="36" t="s">
        <v>77</v>
      </c>
      <c r="D118" s="41">
        <f>IF(D$28&gt;0,D$28*(SUMPRODUCT(E$29:H$29,E119:H119)),0)</f>
        <v>78.984950077290364</v>
      </c>
      <c r="E118" s="42">
        <f>IF(E28&gt;0,E$28*I119,0)</f>
        <v>0</v>
      </c>
      <c r="F118" s="42">
        <f>IF(F28&gt;0,F$28*I119,0)</f>
        <v>11.403740575014726</v>
      </c>
      <c r="G118" s="42">
        <f>IF(G28&gt;0,G$28*I119,0)</f>
        <v>0</v>
      </c>
      <c r="H118" s="42">
        <f>IF(H28&gt;0,H$28*I119,0)</f>
        <v>31.51576765400587</v>
      </c>
      <c r="I118" s="43">
        <v>0</v>
      </c>
      <c r="J118" s="41">
        <f>IF(J$28&gt;0,J$28*(SUMPRODUCT(K$29:N$29,K119:N119)),0)</f>
        <v>73.436002126152147</v>
      </c>
      <c r="K118" s="42">
        <f>IF(K28&gt;0,K$28*O119,0)</f>
        <v>0</v>
      </c>
      <c r="L118" s="42">
        <f>IF(L28&gt;0,L$28*O119,0)</f>
        <v>16.109006042731835</v>
      </c>
      <c r="M118" s="42">
        <f>IF(M28&gt;0,M$28*O119,0)</f>
        <v>0</v>
      </c>
      <c r="N118" s="42">
        <f>IF(N28&gt;0,N$28*O119,0)</f>
        <v>4.6031625225777324</v>
      </c>
      <c r="O118" s="43">
        <v>0</v>
      </c>
      <c r="P118" s="41">
        <f>IF(P$28&gt;0,P$28*(SUMPRODUCT(Q$29:T$29,Q119:T119)),0)</f>
        <v>54.430508822257934</v>
      </c>
      <c r="Q118" s="42">
        <f>IF(Q28&gt;0,Q$28*U119,0)</f>
        <v>0</v>
      </c>
      <c r="R118" s="42">
        <f>IF(R28&gt;0,R$28*U119,0)</f>
        <v>24.228759146724073</v>
      </c>
      <c r="S118" s="42">
        <f>IF(S28&gt;0,S$28*U119,0)</f>
        <v>0</v>
      </c>
      <c r="T118" s="42">
        <f>IF(T28&gt;0,T$28*U119,0)</f>
        <v>0</v>
      </c>
      <c r="U118" s="43">
        <v>0</v>
      </c>
      <c r="V118" s="41">
        <f>IF(V$28&gt;0,V$28*(SUMPRODUCT(W$29:Z$29,W119:Z119)),0)</f>
        <v>33.643816371564945</v>
      </c>
      <c r="W118" s="42">
        <f>IF(W28&gt;0,W$28*AA119,0)</f>
        <v>0</v>
      </c>
      <c r="X118" s="42">
        <f>IF(X28&gt;0,X$28*AA119,0)</f>
        <v>14.492916128842786</v>
      </c>
      <c r="Y118" s="42">
        <f>IF(Y28&gt;0,Y$28*AA119,0)</f>
        <v>0</v>
      </c>
      <c r="Z118" s="42">
        <f>IF(Z28&gt;0,Z$28*AA119,0)</f>
        <v>0</v>
      </c>
      <c r="AA118" s="43">
        <v>0</v>
      </c>
      <c r="AB118" s="41">
        <f>IF(AB$28&gt;0,AB$28*(SUMPRODUCT(AC$29:AF$29,AC119:AF119)),0)</f>
        <v>64.336705546958783</v>
      </c>
      <c r="AC118" s="42">
        <f>IF(AC28&gt;0,AC$28*AG119,0)</f>
        <v>0</v>
      </c>
      <c r="AD118" s="42">
        <f>IF(AD28&gt;0,AD$28*AG119,0)</f>
        <v>0</v>
      </c>
      <c r="AE118" s="42">
        <f>IF(AE28&gt;0,AE$28*AG119,0)</f>
        <v>0</v>
      </c>
      <c r="AF118" s="42">
        <f>IF(AF28&gt;0,AF$28*AG119,0)</f>
        <v>41.422848552908164</v>
      </c>
      <c r="AG118" s="43">
        <v>0</v>
      </c>
      <c r="AH118" s="41">
        <f>IF(AH$28&gt;0,AH$28*(SUMPRODUCT(AI$29:AL$29,AI119:AL119)),0)</f>
        <v>42.925815739122989</v>
      </c>
      <c r="AI118" s="42">
        <f>IF(AI28&gt;0,AI$28*AM119,0)</f>
        <v>0</v>
      </c>
      <c r="AJ118" s="42">
        <f>IF(AJ28&gt;0,AJ$28*AM119,0)</f>
        <v>9.1113415742376372E-2</v>
      </c>
      <c r="AK118" s="42">
        <f>IF(AK28&gt;0,AK$28*AM119,0)</f>
        <v>0</v>
      </c>
      <c r="AL118" s="42">
        <f>IF(AL28&gt;0,AL$28*AM119,0)</f>
        <v>10.784219039791969</v>
      </c>
      <c r="AM118" s="43">
        <v>0</v>
      </c>
      <c r="AN118" s="41">
        <f>IF(AN$28&gt;0,AN$28*(SUMPRODUCT(AO$29:AR$29,AO119:AR119)),0)</f>
        <v>22.991861936736676</v>
      </c>
      <c r="AO118" s="42">
        <f>IF(AO28&gt;0,AO$28*AS119,0)</f>
        <v>0</v>
      </c>
      <c r="AP118" s="42">
        <f>IF(AP28&gt;0,AP$28*AS119,0)</f>
        <v>0</v>
      </c>
      <c r="AQ118" s="42">
        <f>IF(AQ28&gt;0,AQ$28*AS119,0)</f>
        <v>0</v>
      </c>
      <c r="AR118" s="42">
        <f>IF(AR28&gt;0,AR$28*AS119,0)</f>
        <v>1.2759926607726768</v>
      </c>
      <c r="AS118" s="43">
        <v>0</v>
      </c>
      <c r="AT118" s="41">
        <f>IF(AT$28&gt;0,AT$28*(SUMPRODUCT(AU$29:AX$29,AU119:AX119)),0)</f>
        <v>10.460406107730771</v>
      </c>
      <c r="AU118" s="42">
        <f>IF(AU28&gt;0,AU$28*AY119,0)</f>
        <v>0</v>
      </c>
      <c r="AV118" s="42">
        <f>IF(AV28&gt;0,AV$28*AY119,0)</f>
        <v>0</v>
      </c>
      <c r="AW118" s="42">
        <f>IF(AW28&gt;0,AW$28*AY119,0)</f>
        <v>0</v>
      </c>
      <c r="AX118" s="42">
        <f>IF(AX28&gt;0,AX$28*AY119,0)</f>
        <v>0</v>
      </c>
      <c r="AY118" s="43">
        <v>0</v>
      </c>
      <c r="AZ118" s="41">
        <f>IF(AZ$28&gt;0,AZ$28*(SUMPRODUCT(BA$29:BD$29,BA119:BD119)),0)</f>
        <v>64.480585162851781</v>
      </c>
      <c r="BA118" s="42">
        <f>IF(BA28&gt;0,BA$28*BE119,0)</f>
        <v>0</v>
      </c>
      <c r="BB118" s="42">
        <f>IF(BB28&gt;0,BB$28*BE119,0)</f>
        <v>0</v>
      </c>
      <c r="BC118" s="42">
        <f>IF(BC28&gt;0,BC$28*BE119,0)</f>
        <v>0</v>
      </c>
      <c r="BD118" s="42">
        <f>IF(BD28&gt;0,BD$28*BE119,0)</f>
        <v>41.422848552908164</v>
      </c>
      <c r="BE118" s="43">
        <v>0</v>
      </c>
      <c r="BF118" s="41">
        <f>IF(BF$28&gt;0,BF$28*(SUMPRODUCT(BG$29:BJ$29,BG119:BJ119)),0)</f>
        <v>39.579710624879723</v>
      </c>
      <c r="BG118" s="42">
        <f>IF(BG28&gt;0,BG$28*BK119,0)</f>
        <v>0</v>
      </c>
      <c r="BH118" s="42">
        <f>IF(BH28&gt;0,BH$28*BK119,0)</f>
        <v>9.9006162419576077E-2</v>
      </c>
      <c r="BI118" s="42">
        <f>IF(BI28&gt;0,BI$28*BK119,0)</f>
        <v>0</v>
      </c>
      <c r="BJ118" s="42">
        <f>IF(BJ28&gt;0,BJ$28*BK119,0)</f>
        <v>11.718407581610892</v>
      </c>
      <c r="BK118" s="43">
        <v>0</v>
      </c>
      <c r="BL118" s="41">
        <f>IF(BL$28&gt;0,BL$28*(SUMPRODUCT(BM$29:BP$29,BM119:BP119)),0)</f>
        <v>21.044283271539037</v>
      </c>
      <c r="BM118" s="42">
        <f>IF(BM28&gt;0,BM$28*BQ119,0)</f>
        <v>0</v>
      </c>
      <c r="BN118" s="42">
        <f>IF(BN28&gt;0,BN$28*BQ119,0)</f>
        <v>0</v>
      </c>
      <c r="BO118" s="42">
        <f>IF(BO28&gt;0,BO$28*BQ119,0)</f>
        <v>0</v>
      </c>
      <c r="BP118" s="42">
        <f>IF(BP28&gt;0,BP$28*BQ119,0)</f>
        <v>1.5124636234654489</v>
      </c>
      <c r="BQ118" s="43">
        <v>0</v>
      </c>
      <c r="BR118" s="41">
        <f>IF(BR$28&gt;0,BR$28*(SUMPRODUCT(BS$29:BV$29,BS119:BV119)),0)</f>
        <v>9.8158904934041207</v>
      </c>
      <c r="BS118" s="42">
        <f>IF(BS28&gt;0,BS$28*BW119,0)</f>
        <v>0</v>
      </c>
      <c r="BT118" s="42">
        <f>IF(BT28&gt;0,BT$28*BW119,0)</f>
        <v>0</v>
      </c>
      <c r="BU118" s="42">
        <f>IF(BU28&gt;0,BU$28*BW119,0)</f>
        <v>0</v>
      </c>
      <c r="BV118" s="42">
        <f>IF(BV28&gt;0,BV$28*BW119,0)</f>
        <v>0</v>
      </c>
      <c r="BW118" s="43">
        <v>0</v>
      </c>
      <c r="BX118" s="41">
        <f>IF(BX$28&gt;0,BX$28*(SUMPRODUCT(BY$29:CB$29,BY119:CB119)),0)</f>
        <v>64.438708727442304</v>
      </c>
      <c r="BY118" s="42">
        <f>IF(BY28&gt;0,BY$28*CC119,0)</f>
        <v>0</v>
      </c>
      <c r="BZ118" s="42">
        <f>IF(BZ28&gt;0,BZ$28*CC119,0)</f>
        <v>0</v>
      </c>
      <c r="CA118" s="42">
        <f>IF(CA28&gt;0,CA$28*CC119,0)</f>
        <v>0</v>
      </c>
      <c r="CB118" s="42">
        <f>IF(CB28&gt;0,CB$28*CC119,0)</f>
        <v>41.422848552908164</v>
      </c>
      <c r="CC118" s="43">
        <v>0</v>
      </c>
      <c r="CD118" s="41">
        <f>IF(CD$28&gt;0,CD$28*(SUMPRODUCT(CE$29:CH$29,CE119:CH119)),0)</f>
        <v>39.518050303549231</v>
      </c>
      <c r="CE118" s="42">
        <f>IF(CE28&gt;0,CE$28*CI119,0)</f>
        <v>0</v>
      </c>
      <c r="CF118" s="42">
        <f>IF(CF28&gt;0,CF$28*CI119,0)</f>
        <v>9.9006162419576077E-2</v>
      </c>
      <c r="CG118" s="42">
        <f>IF(CG28&gt;0,CG$28*CI119,0)</f>
        <v>0</v>
      </c>
      <c r="CH118" s="42">
        <f>IF(CH28&gt;0,CH$28*CI119,0)</f>
        <v>11.718407581610892</v>
      </c>
      <c r="CI118" s="43">
        <v>0</v>
      </c>
      <c r="CJ118" s="41">
        <f>IF(CJ$28&gt;0,CJ$28*(SUMPRODUCT(CK$29:CN$29,CK119:CN119)),0)</f>
        <v>21.047408821969235</v>
      </c>
      <c r="CK118" s="42">
        <f>IF(CK28&gt;0,CK$28*CO119,0)</f>
        <v>0</v>
      </c>
      <c r="CL118" s="42">
        <f>IF(CL28&gt;0,CL$28*CO119,0)</f>
        <v>0</v>
      </c>
      <c r="CM118" s="42">
        <f>IF(CM28&gt;0,CM$28*CO119,0)</f>
        <v>0</v>
      </c>
      <c r="CN118" s="42">
        <f>IF(CN28&gt;0,CN$28*CO119,0)</f>
        <v>1.5124636234654489</v>
      </c>
      <c r="CO118" s="43">
        <v>0</v>
      </c>
      <c r="CP118" s="41">
        <f>IF(CP$28&gt;0,CP$28*(SUMPRODUCT(CQ$29:CT$29,CQ119:CT119)),0)</f>
        <v>10.86775651898402</v>
      </c>
      <c r="CQ118" s="42">
        <f>IF(CQ28&gt;0,CQ$28*CU119,0)</f>
        <v>0</v>
      </c>
      <c r="CR118" s="42">
        <f>IF(CR28&gt;0,CR$28*CU119,0)</f>
        <v>0</v>
      </c>
      <c r="CS118" s="42">
        <f>IF(CS28&gt;0,CS$28*CU119,0)</f>
        <v>0</v>
      </c>
      <c r="CT118" s="42">
        <f>IF(CT28&gt;0,CT$28*CU119,0)</f>
        <v>0</v>
      </c>
      <c r="CU118" s="43">
        <v>0</v>
      </c>
    </row>
    <row r="119" spans="1:99" ht="12.75" customHeight="1" x14ac:dyDescent="0.2">
      <c r="A119" s="29">
        <v>113</v>
      </c>
      <c r="C119" s="36" t="s">
        <v>82</v>
      </c>
      <c r="D119" s="44">
        <f t="shared" ref="D119:AI119" si="18">SUM(D98:D118)</f>
        <v>232.93184346708532</v>
      </c>
      <c r="E119" s="44">
        <f t="shared" si="18"/>
        <v>64.853210785908786</v>
      </c>
      <c r="F119" s="44">
        <f t="shared" si="18"/>
        <v>143.93396094504098</v>
      </c>
      <c r="G119" s="44">
        <f t="shared" si="18"/>
        <v>480.76038493540392</v>
      </c>
      <c r="H119" s="44">
        <f t="shared" si="18"/>
        <v>160.57983641310176</v>
      </c>
      <c r="I119" s="44">
        <f t="shared" si="18"/>
        <v>198.00540475662211</v>
      </c>
      <c r="J119" s="44">
        <f t="shared" si="18"/>
        <v>203.99074132834556</v>
      </c>
      <c r="K119" s="44">
        <f t="shared" si="18"/>
        <v>78.04186589196091</v>
      </c>
      <c r="L119" s="44">
        <f t="shared" si="18"/>
        <v>139.14736723224956</v>
      </c>
      <c r="M119" s="44">
        <f t="shared" si="18"/>
        <v>353.42494988288217</v>
      </c>
      <c r="N119" s="44">
        <f t="shared" si="18"/>
        <v>155.64014083317292</v>
      </c>
      <c r="O119" s="44">
        <f t="shared" si="18"/>
        <v>166.75238872190869</v>
      </c>
      <c r="P119" s="44">
        <f t="shared" si="18"/>
        <v>140.52590409762601</v>
      </c>
      <c r="Q119" s="44">
        <f t="shared" si="18"/>
        <v>88.732505455225095</v>
      </c>
      <c r="R119" s="44">
        <f t="shared" si="18"/>
        <v>134.43454823234438</v>
      </c>
      <c r="S119" s="44">
        <f t="shared" si="18"/>
        <v>220.2025024671785</v>
      </c>
      <c r="T119" s="44">
        <f t="shared" si="18"/>
        <v>149.40613692522848</v>
      </c>
      <c r="U119" s="44">
        <f t="shared" si="18"/>
        <v>145.1121890786855</v>
      </c>
      <c r="V119" s="44">
        <f t="shared" si="18"/>
        <v>63.00452145932573</v>
      </c>
      <c r="W119" s="44">
        <f t="shared" si="18"/>
        <v>81.853358821270717</v>
      </c>
      <c r="X119" s="44">
        <f t="shared" si="18"/>
        <v>105.54365607488049</v>
      </c>
      <c r="Y119" s="44">
        <f t="shared" si="18"/>
        <v>103.02964172165198</v>
      </c>
      <c r="Z119" s="44">
        <f t="shared" si="18"/>
        <v>115.20629696420728</v>
      </c>
      <c r="AA119" s="44">
        <f t="shared" si="18"/>
        <v>117.10297749319547</v>
      </c>
      <c r="AB119" s="44">
        <f t="shared" si="18"/>
        <v>214.5350606355999</v>
      </c>
      <c r="AC119" s="44">
        <f t="shared" si="18"/>
        <v>60.669089428899632</v>
      </c>
      <c r="AD119" s="44">
        <f t="shared" si="18"/>
        <v>122.79055647040903</v>
      </c>
      <c r="AE119" s="44">
        <f t="shared" si="18"/>
        <v>440.21543232385267</v>
      </c>
      <c r="AF119" s="44">
        <f t="shared" si="18"/>
        <v>148.27409370072317</v>
      </c>
      <c r="AG119" s="44">
        <f t="shared" si="18"/>
        <v>198.00540475662211</v>
      </c>
      <c r="AH119" s="44">
        <f t="shared" si="18"/>
        <v>166.70984375060877</v>
      </c>
      <c r="AI119" s="44">
        <f t="shared" si="18"/>
        <v>64.977098201037492</v>
      </c>
      <c r="AJ119" s="44">
        <f t="shared" ref="AJ119:BO119" si="19">SUM(AJ98:AJ118)</f>
        <v>94.129332563054803</v>
      </c>
      <c r="AK119" s="44">
        <f t="shared" si="19"/>
        <v>263.48269021494752</v>
      </c>
      <c r="AL119" s="44">
        <f t="shared" si="19"/>
        <v>128.5771445606143</v>
      </c>
      <c r="AM119" s="44">
        <f t="shared" si="19"/>
        <v>145.36839468733538</v>
      </c>
      <c r="AN119" s="44">
        <f t="shared" si="19"/>
        <v>103.93165935382356</v>
      </c>
      <c r="AO119" s="44">
        <f t="shared" si="19"/>
        <v>58.75517720027139</v>
      </c>
      <c r="AP119" s="44">
        <f t="shared" si="19"/>
        <v>79.248451471017063</v>
      </c>
      <c r="AQ119" s="44">
        <f t="shared" si="19"/>
        <v>139.51776878627243</v>
      </c>
      <c r="AR119" s="44">
        <f t="shared" si="19"/>
        <v>111.48641931215363</v>
      </c>
      <c r="AS119" s="44">
        <f t="shared" si="19"/>
        <v>110.49892840688024</v>
      </c>
      <c r="AT119" s="44">
        <f t="shared" si="19"/>
        <v>49.583214108779906</v>
      </c>
      <c r="AU119" s="44">
        <f t="shared" si="19"/>
        <v>55.031105109624256</v>
      </c>
      <c r="AV119" s="44">
        <f t="shared" si="19"/>
        <v>68.63185892505318</v>
      </c>
      <c r="AW119" s="44">
        <f t="shared" si="19"/>
        <v>68.117615156161378</v>
      </c>
      <c r="AX119" s="44">
        <f t="shared" si="19"/>
        <v>85.984209013450055</v>
      </c>
      <c r="AY119" s="44">
        <f t="shared" si="19"/>
        <v>81.18910928005927</v>
      </c>
      <c r="AZ119" s="44">
        <f t="shared" si="19"/>
        <v>214.42683219956274</v>
      </c>
      <c r="BA119" s="44">
        <f t="shared" si="19"/>
        <v>60.669089428899632</v>
      </c>
      <c r="BB119" s="44">
        <f t="shared" si="19"/>
        <v>122.79055647040903</v>
      </c>
      <c r="BC119" s="44">
        <f t="shared" si="19"/>
        <v>440.21543232385267</v>
      </c>
      <c r="BD119" s="44">
        <f t="shared" si="19"/>
        <v>148.27409370072317</v>
      </c>
      <c r="BE119" s="44">
        <f t="shared" si="19"/>
        <v>198.00540475662211</v>
      </c>
      <c r="BF119" s="44">
        <f t="shared" si="19"/>
        <v>163.10334545012563</v>
      </c>
      <c r="BG119" s="44">
        <f t="shared" si="19"/>
        <v>64.977098201037492</v>
      </c>
      <c r="BH119" s="44">
        <f t="shared" si="19"/>
        <v>94.137225309732003</v>
      </c>
      <c r="BI119" s="44">
        <f t="shared" si="19"/>
        <v>263.48269021494752</v>
      </c>
      <c r="BJ119" s="44">
        <f t="shared" si="19"/>
        <v>129.51133310243321</v>
      </c>
      <c r="BK119" s="44">
        <f t="shared" si="19"/>
        <v>157.96100692549882</v>
      </c>
      <c r="BL119" s="44">
        <f t="shared" si="19"/>
        <v>101.97806253638271</v>
      </c>
      <c r="BM119" s="44">
        <f t="shared" si="19"/>
        <v>58.75517720027139</v>
      </c>
      <c r="BN119" s="44">
        <f t="shared" si="19"/>
        <v>79.248451471017063</v>
      </c>
      <c r="BO119" s="44">
        <f t="shared" si="19"/>
        <v>139.51776878627243</v>
      </c>
      <c r="BP119" s="44">
        <f t="shared" ref="BP119:CU119" si="20">SUM(BP98:BP118)</f>
        <v>111.72289027484641</v>
      </c>
      <c r="BQ119" s="44">
        <f t="shared" si="20"/>
        <v>130.97693645519598</v>
      </c>
      <c r="BR119" s="44">
        <f t="shared" si="20"/>
        <v>49.564973066999613</v>
      </c>
      <c r="BS119" s="44">
        <f t="shared" si="20"/>
        <v>55.031105109624256</v>
      </c>
      <c r="BT119" s="44">
        <f t="shared" si="20"/>
        <v>68.63185892505318</v>
      </c>
      <c r="BU119" s="44">
        <f t="shared" si="20"/>
        <v>68.117615156161378</v>
      </c>
      <c r="BV119" s="44">
        <f t="shared" si="20"/>
        <v>85.984209013450055</v>
      </c>
      <c r="BW119" s="44">
        <f t="shared" si="20"/>
        <v>108.98341257006437</v>
      </c>
      <c r="BX119" s="44">
        <f t="shared" si="20"/>
        <v>213.58312053667998</v>
      </c>
      <c r="BY119" s="44">
        <f t="shared" si="20"/>
        <v>60.669089428899632</v>
      </c>
      <c r="BZ119" s="44">
        <f t="shared" si="20"/>
        <v>122.79055647040903</v>
      </c>
      <c r="CA119" s="44">
        <f t="shared" si="20"/>
        <v>440.21543232385267</v>
      </c>
      <c r="CB119" s="44">
        <f t="shared" si="20"/>
        <v>148.27409370072317</v>
      </c>
      <c r="CC119" s="44">
        <f t="shared" si="20"/>
        <v>198.00540475662211</v>
      </c>
      <c r="CD119" s="44">
        <f t="shared" si="20"/>
        <v>162.96398666609599</v>
      </c>
      <c r="CE119" s="44">
        <f t="shared" si="20"/>
        <v>64.977098201037492</v>
      </c>
      <c r="CF119" s="44">
        <f t="shared" si="20"/>
        <v>94.137225309732003</v>
      </c>
      <c r="CG119" s="44">
        <f t="shared" si="20"/>
        <v>263.48269021494752</v>
      </c>
      <c r="CH119" s="44">
        <f t="shared" si="20"/>
        <v>129.51133310243321</v>
      </c>
      <c r="CI119" s="44">
        <f t="shared" si="20"/>
        <v>157.96100692549882</v>
      </c>
      <c r="CJ119" s="44">
        <f t="shared" si="20"/>
        <v>101.53209122362574</v>
      </c>
      <c r="CK119" s="44">
        <f t="shared" si="20"/>
        <v>58.75517720027139</v>
      </c>
      <c r="CL119" s="44">
        <f t="shared" si="20"/>
        <v>79.248451471017063</v>
      </c>
      <c r="CM119" s="44">
        <f t="shared" si="20"/>
        <v>139.51776878627243</v>
      </c>
      <c r="CN119" s="44">
        <f t="shared" si="20"/>
        <v>111.72289027484641</v>
      </c>
      <c r="CO119" s="44">
        <f t="shared" si="20"/>
        <v>130.97693645519598</v>
      </c>
      <c r="CP119" s="44">
        <f t="shared" si="20"/>
        <v>48.56716962763241</v>
      </c>
      <c r="CQ119" s="44">
        <f t="shared" si="20"/>
        <v>55.031105109624256</v>
      </c>
      <c r="CR119" s="44">
        <f t="shared" si="20"/>
        <v>68.63185892505318</v>
      </c>
      <c r="CS119" s="44">
        <f t="shared" si="20"/>
        <v>68.117615156161378</v>
      </c>
      <c r="CT119" s="44">
        <f t="shared" si="20"/>
        <v>85.984209013450055</v>
      </c>
      <c r="CU119" s="44">
        <f t="shared" si="20"/>
        <v>108.98341257006437</v>
      </c>
    </row>
    <row r="120" spans="1:99" ht="12.75" customHeight="1" x14ac:dyDescent="0.2">
      <c r="A120" s="29">
        <v>114</v>
      </c>
      <c r="C120" s="36" t="s">
        <v>83</v>
      </c>
      <c r="D120" s="45">
        <f t="shared" ref="D120:AI120" si="21">(D$97-D$86+D$119-D$108)*(1.028*1.0098-1)+3.815*1.0098+5.82</f>
        <v>20.013420235273045</v>
      </c>
      <c r="E120" s="45">
        <f t="shared" si="21"/>
        <v>16.020183120004909</v>
      </c>
      <c r="F120" s="45">
        <f t="shared" si="21"/>
        <v>27.054052874245272</v>
      </c>
      <c r="G120" s="45">
        <f t="shared" si="21"/>
        <v>28.898097954565028</v>
      </c>
      <c r="H120" s="45">
        <f t="shared" si="21"/>
        <v>24.600051684397279</v>
      </c>
      <c r="I120" s="45">
        <f t="shared" si="21"/>
        <v>18.642773163265225</v>
      </c>
      <c r="J120" s="45">
        <f t="shared" si="21"/>
        <v>19.250070853055206</v>
      </c>
      <c r="K120" s="45">
        <f t="shared" si="21"/>
        <v>17.094949884776096</v>
      </c>
      <c r="L120" s="45">
        <f t="shared" si="21"/>
        <v>24.252087672220327</v>
      </c>
      <c r="M120" s="45">
        <f t="shared" si="21"/>
        <v>25.490171536944345</v>
      </c>
      <c r="N120" s="45">
        <f t="shared" si="21"/>
        <v>25.171132712855901</v>
      </c>
      <c r="O120" s="45">
        <f t="shared" si="21"/>
        <v>16.743931292864779</v>
      </c>
      <c r="P120" s="45">
        <f t="shared" si="21"/>
        <v>16.903252997209925</v>
      </c>
      <c r="Q120" s="45">
        <f t="shared" si="21"/>
        <v>18.031157114793391</v>
      </c>
      <c r="R120" s="45">
        <f t="shared" si="21"/>
        <v>20.700052771370828</v>
      </c>
      <c r="S120" s="45">
        <f t="shared" si="21"/>
        <v>21.492206675112833</v>
      </c>
      <c r="T120" s="45">
        <f t="shared" si="21"/>
        <v>24.015468422878648</v>
      </c>
      <c r="U120" s="45">
        <f t="shared" si="21"/>
        <v>15.42913603852079</v>
      </c>
      <c r="V120" s="45">
        <f t="shared" si="21"/>
        <v>13.959702801818928</v>
      </c>
      <c r="W120" s="45">
        <f t="shared" si="21"/>
        <v>16.884320345026403</v>
      </c>
      <c r="X120" s="45">
        <f t="shared" si="21"/>
        <v>17.538570930707287</v>
      </c>
      <c r="Y120" s="45">
        <f t="shared" si="21"/>
        <v>17.217181090575504</v>
      </c>
      <c r="Z120" s="45">
        <f t="shared" si="21"/>
        <v>20.362135792487955</v>
      </c>
      <c r="AA120" s="45">
        <f t="shared" si="21"/>
        <v>13.727378241565766</v>
      </c>
      <c r="AB120" s="45">
        <f t="shared" si="21"/>
        <v>18.894120008255118</v>
      </c>
      <c r="AC120" s="45">
        <f t="shared" si="21"/>
        <v>14.852161983489916</v>
      </c>
      <c r="AD120" s="45">
        <f t="shared" si="21"/>
        <v>22.87915736054282</v>
      </c>
      <c r="AE120" s="45">
        <f t="shared" si="21"/>
        <v>26.967708894477568</v>
      </c>
      <c r="AF120" s="45">
        <f t="shared" si="21"/>
        <v>22.333006330509029</v>
      </c>
      <c r="AG120" s="45">
        <f t="shared" si="21"/>
        <v>18.642773163265225</v>
      </c>
      <c r="AH120" s="45">
        <f t="shared" si="21"/>
        <v>16.765222433564219</v>
      </c>
      <c r="AI120" s="45">
        <f t="shared" si="21"/>
        <v>15.089447949044622</v>
      </c>
      <c r="AJ120" s="45">
        <f t="shared" ref="AJ120:BO120" si="22">(AJ$97-AJ$86+AJ$119-AJ$108)*(1.028*1.0098-1)+3.815*1.0098+5.82</f>
        <v>16.830459065223213</v>
      </c>
      <c r="AK120" s="45">
        <f t="shared" si="22"/>
        <v>21.029254870863568</v>
      </c>
      <c r="AL120" s="45">
        <f t="shared" si="22"/>
        <v>21.088090814194153</v>
      </c>
      <c r="AM120" s="45">
        <f t="shared" si="22"/>
        <v>15.43188017038352</v>
      </c>
      <c r="AN120" s="45">
        <f t="shared" si="22"/>
        <v>14.043935005121376</v>
      </c>
      <c r="AO120" s="45">
        <f t="shared" si="22"/>
        <v>13.983714097310646</v>
      </c>
      <c r="AP120" s="45">
        <f t="shared" si="22"/>
        <v>14.565274299649806</v>
      </c>
      <c r="AQ120" s="45">
        <f t="shared" si="22"/>
        <v>16.338131765508884</v>
      </c>
      <c r="AR120" s="45">
        <f t="shared" si="22"/>
        <v>19.461552217799706</v>
      </c>
      <c r="AS120" s="45">
        <f t="shared" si="22"/>
        <v>13.304819290632542</v>
      </c>
      <c r="AT120" s="45">
        <f t="shared" si="22"/>
        <v>11.446353023872648</v>
      </c>
      <c r="AU120" s="45">
        <f t="shared" si="22"/>
        <v>13.043388205876163</v>
      </c>
      <c r="AV120" s="45">
        <f t="shared" si="22"/>
        <v>12.822688021275846</v>
      </c>
      <c r="AW120" s="45">
        <f t="shared" si="22"/>
        <v>13.14171926347939</v>
      </c>
      <c r="AX120" s="45">
        <f t="shared" si="22"/>
        <v>16.544815001209042</v>
      </c>
      <c r="AY120" s="45">
        <f t="shared" si="22"/>
        <v>11.971335417832778</v>
      </c>
      <c r="AZ120" s="45">
        <f t="shared" si="22"/>
        <v>18.886501858726447</v>
      </c>
      <c r="BA120" s="45">
        <f t="shared" si="22"/>
        <v>14.852161983489916</v>
      </c>
      <c r="BB120" s="45">
        <f t="shared" si="22"/>
        <v>22.87915736054282</v>
      </c>
      <c r="BC120" s="45">
        <f t="shared" si="22"/>
        <v>26.967708894477568</v>
      </c>
      <c r="BD120" s="45">
        <f t="shared" si="22"/>
        <v>22.333006330509029</v>
      </c>
      <c r="BE120" s="45">
        <f t="shared" si="22"/>
        <v>18.642773163265225</v>
      </c>
      <c r="BF120" s="45">
        <f t="shared" si="22"/>
        <v>16.658206416593025</v>
      </c>
      <c r="BG120" s="45">
        <f t="shared" si="22"/>
        <v>15.089447949044622</v>
      </c>
      <c r="BH120" s="45">
        <f t="shared" si="22"/>
        <v>16.830714334627189</v>
      </c>
      <c r="BI120" s="45">
        <f t="shared" si="22"/>
        <v>21.029254870863568</v>
      </c>
      <c r="BJ120" s="45">
        <f t="shared" si="22"/>
        <v>21.118304599334358</v>
      </c>
      <c r="BK120" s="45">
        <f t="shared" si="22"/>
        <v>15.878197640109653</v>
      </c>
      <c r="BL120" s="45">
        <f t="shared" si="22"/>
        <v>13.978001247385153</v>
      </c>
      <c r="BM120" s="45">
        <f t="shared" si="22"/>
        <v>13.983714097310646</v>
      </c>
      <c r="BN120" s="45">
        <f t="shared" si="22"/>
        <v>14.565274299649806</v>
      </c>
      <c r="BO120" s="45">
        <f t="shared" si="22"/>
        <v>16.338131765508884</v>
      </c>
      <c r="BP120" s="45">
        <f t="shared" ref="BP120:CU120" si="23">(BP$97-BP$86+BP$119-BP$108)*(1.028*1.0098-1)+3.815*1.0098+5.82</f>
        <v>19.469020035613653</v>
      </c>
      <c r="BQ120" s="45">
        <f t="shared" si="23"/>
        <v>14.015277861620078</v>
      </c>
      <c r="BR120" s="45">
        <f t="shared" si="23"/>
        <v>11.324051484738252</v>
      </c>
      <c r="BS120" s="45">
        <f t="shared" si="23"/>
        <v>13.043388205876163</v>
      </c>
      <c r="BT120" s="45">
        <f t="shared" si="23"/>
        <v>12.822688021275846</v>
      </c>
      <c r="BU120" s="45">
        <f t="shared" si="23"/>
        <v>13.14171926347939</v>
      </c>
      <c r="BV120" s="45">
        <f t="shared" si="23"/>
        <v>16.544815001209042</v>
      </c>
      <c r="BW120" s="45">
        <f t="shared" si="23"/>
        <v>13.110396408410388</v>
      </c>
      <c r="BX120" s="45">
        <f t="shared" si="23"/>
        <v>18.874749647077984</v>
      </c>
      <c r="BY120" s="45">
        <f t="shared" si="23"/>
        <v>14.852161983489916</v>
      </c>
      <c r="BZ120" s="45">
        <f t="shared" si="23"/>
        <v>22.87915736054282</v>
      </c>
      <c r="CA120" s="45">
        <f t="shared" si="23"/>
        <v>26.967708894477568</v>
      </c>
      <c r="CB120" s="45">
        <f t="shared" si="23"/>
        <v>22.333006330509029</v>
      </c>
      <c r="CC120" s="45">
        <f t="shared" si="23"/>
        <v>18.642773163265225</v>
      </c>
      <c r="CD120" s="45">
        <f t="shared" si="23"/>
        <v>16.66886054663215</v>
      </c>
      <c r="CE120" s="45">
        <f t="shared" si="23"/>
        <v>15.089447949044622</v>
      </c>
      <c r="CF120" s="45">
        <f t="shared" si="23"/>
        <v>16.830714334627189</v>
      </c>
      <c r="CG120" s="45">
        <f t="shared" si="23"/>
        <v>21.029254870863568</v>
      </c>
      <c r="CH120" s="45">
        <f t="shared" si="23"/>
        <v>21.118304599334358</v>
      </c>
      <c r="CI120" s="45">
        <f t="shared" si="23"/>
        <v>15.878197640109653</v>
      </c>
      <c r="CJ120" s="45">
        <f t="shared" si="23"/>
        <v>13.972052241762116</v>
      </c>
      <c r="CK120" s="45">
        <f t="shared" si="23"/>
        <v>13.983714097310646</v>
      </c>
      <c r="CL120" s="45">
        <f t="shared" si="23"/>
        <v>14.565274299649806</v>
      </c>
      <c r="CM120" s="45">
        <f t="shared" si="23"/>
        <v>16.338131765508884</v>
      </c>
      <c r="CN120" s="45">
        <f t="shared" si="23"/>
        <v>19.469020035613653</v>
      </c>
      <c r="CO120" s="45">
        <f t="shared" si="23"/>
        <v>14.015277861620078</v>
      </c>
      <c r="CP120" s="45">
        <f t="shared" si="23"/>
        <v>11.505247337896805</v>
      </c>
      <c r="CQ120" s="45">
        <f t="shared" si="23"/>
        <v>13.043388205876163</v>
      </c>
      <c r="CR120" s="45">
        <f t="shared" si="23"/>
        <v>12.822688021275846</v>
      </c>
      <c r="CS120" s="45">
        <f t="shared" si="23"/>
        <v>13.14171926347939</v>
      </c>
      <c r="CT120" s="45">
        <f t="shared" si="23"/>
        <v>16.544815001209042</v>
      </c>
      <c r="CU120" s="45">
        <f t="shared" si="23"/>
        <v>13.110396408410388</v>
      </c>
    </row>
    <row r="121" spans="1:99" ht="12.75" customHeight="1" x14ac:dyDescent="0.2">
      <c r="A121" s="29">
        <v>115</v>
      </c>
      <c r="C121" s="36" t="s">
        <v>84</v>
      </c>
      <c r="D121" s="45">
        <f t="shared" ref="D121:AI121" si="24">(D$97-D$86+D$119-D$108)*(1.028*1.0098*1.0564-1)+3.815*1.0098*1.0564+5.82*1.0564+12.8</f>
        <v>49.260455939869644</v>
      </c>
      <c r="E121" s="45">
        <f t="shared" si="24"/>
        <v>39.126777075068503</v>
      </c>
      <c r="F121" s="45">
        <f t="shared" si="24"/>
        <v>67.127541742409363</v>
      </c>
      <c r="G121" s="45">
        <f t="shared" si="24"/>
        <v>71.807193893474292</v>
      </c>
      <c r="H121" s="45">
        <f t="shared" si="24"/>
        <v>60.899997703845642</v>
      </c>
      <c r="I121" s="45">
        <f t="shared" si="24"/>
        <v>45.782150779477348</v>
      </c>
      <c r="J121" s="45">
        <f t="shared" si="24"/>
        <v>47.323296367886513</v>
      </c>
      <c r="K121" s="45">
        <f t="shared" si="24"/>
        <v>41.854223739106914</v>
      </c>
      <c r="L121" s="45">
        <f t="shared" si="24"/>
        <v>60.016965854214988</v>
      </c>
      <c r="M121" s="45">
        <f t="shared" si="24"/>
        <v>63.158864001168041</v>
      </c>
      <c r="N121" s="45">
        <f t="shared" si="24"/>
        <v>62.349235898605698</v>
      </c>
      <c r="O121" s="45">
        <f t="shared" si="24"/>
        <v>40.963440251093303</v>
      </c>
      <c r="P121" s="45">
        <f t="shared" si="24"/>
        <v>41.36775257751475</v>
      </c>
      <c r="Q121" s="45">
        <f t="shared" si="24"/>
        <v>44.230046447862648</v>
      </c>
      <c r="R121" s="45">
        <f t="shared" si="24"/>
        <v>51.002930383056238</v>
      </c>
      <c r="S121" s="45">
        <f t="shared" si="24"/>
        <v>53.013187485327279</v>
      </c>
      <c r="T121" s="45">
        <f t="shared" si="24"/>
        <v>59.416494753490511</v>
      </c>
      <c r="U121" s="45">
        <f t="shared" si="24"/>
        <v>37.626870822360075</v>
      </c>
      <c r="V121" s="45">
        <f t="shared" si="24"/>
        <v>33.897874996625816</v>
      </c>
      <c r="W121" s="45">
        <f t="shared" si="24"/>
        <v>41.319706991503026</v>
      </c>
      <c r="X121" s="45">
        <f t="shared" si="24"/>
        <v>42.980005426336376</v>
      </c>
      <c r="Y121" s="45">
        <f t="shared" si="24"/>
        <v>42.164411126200122</v>
      </c>
      <c r="Z121" s="45">
        <f t="shared" si="24"/>
        <v>50.145394993066532</v>
      </c>
      <c r="AA121" s="45">
        <f t="shared" si="24"/>
        <v>33.30830257253659</v>
      </c>
      <c r="AB121" s="45">
        <f t="shared" si="24"/>
        <v>46.419996251029687</v>
      </c>
      <c r="AC121" s="45">
        <f t="shared" si="24"/>
        <v>36.162677833506621</v>
      </c>
      <c r="AD121" s="45">
        <f t="shared" si="24"/>
        <v>56.532866493048701</v>
      </c>
      <c r="AE121" s="45">
        <f t="shared" si="24"/>
        <v>66.908425737619837</v>
      </c>
      <c r="AF121" s="45">
        <f t="shared" si="24"/>
        <v>55.146893411489984</v>
      </c>
      <c r="AG121" s="45">
        <f t="shared" si="24"/>
        <v>45.782150779477348</v>
      </c>
      <c r="AH121" s="45">
        <f t="shared" si="24"/>
        <v>41.017470997649383</v>
      </c>
      <c r="AI121" s="45">
        <f t="shared" si="24"/>
        <v>36.764840866816556</v>
      </c>
      <c r="AJ121" s="45">
        <f t="shared" ref="AJ121:BO121" si="25">(AJ$97-AJ$86+AJ$119-AJ$108)*(1.028*1.0098*1.0564-1)+3.815*1.0098*1.0564+5.82*1.0564+12.8</f>
        <v>41.1830226682291</v>
      </c>
      <c r="AK121" s="45">
        <f t="shared" si="25"/>
        <v>51.83834993405722</v>
      </c>
      <c r="AL121" s="45">
        <f t="shared" si="25"/>
        <v>51.987658512087847</v>
      </c>
      <c r="AM121" s="45">
        <f t="shared" si="25"/>
        <v>37.633834633988798</v>
      </c>
      <c r="AN121" s="45">
        <f t="shared" si="25"/>
        <v>34.111631924577324</v>
      </c>
      <c r="AO121" s="45">
        <f t="shared" si="25"/>
        <v>33.958808707952542</v>
      </c>
      <c r="AP121" s="45">
        <f t="shared" si="25"/>
        <v>35.434640009960788</v>
      </c>
      <c r="AQ121" s="45">
        <f t="shared" si="25"/>
        <v>39.933638620233566</v>
      </c>
      <c r="AR121" s="45">
        <f t="shared" si="25"/>
        <v>47.859974800533692</v>
      </c>
      <c r="AS121" s="45">
        <f t="shared" si="25"/>
        <v>32.235970380232743</v>
      </c>
      <c r="AT121" s="45">
        <f t="shared" si="25"/>
        <v>27.519721436136166</v>
      </c>
      <c r="AU121" s="45">
        <f t="shared" si="25"/>
        <v>31.572534029792067</v>
      </c>
      <c r="AV121" s="45">
        <f t="shared" si="25"/>
        <v>31.012460903257544</v>
      </c>
      <c r="AW121" s="45">
        <f t="shared" si="25"/>
        <v>31.822069765192659</v>
      </c>
      <c r="AX121" s="45">
        <f t="shared" si="25"/>
        <v>40.458140791495879</v>
      </c>
      <c r="AY121" s="45">
        <f t="shared" si="25"/>
        <v>28.851974652386577</v>
      </c>
      <c r="AZ121" s="45">
        <f t="shared" si="25"/>
        <v>46.400663594681177</v>
      </c>
      <c r="BA121" s="45">
        <f t="shared" si="25"/>
        <v>36.162677833506621</v>
      </c>
      <c r="BB121" s="45">
        <f t="shared" si="25"/>
        <v>56.532866493048701</v>
      </c>
      <c r="BC121" s="45">
        <f t="shared" si="25"/>
        <v>66.908425737619837</v>
      </c>
      <c r="BD121" s="45">
        <f t="shared" si="25"/>
        <v>55.146893411489984</v>
      </c>
      <c r="BE121" s="45">
        <f t="shared" si="25"/>
        <v>45.782150779477348</v>
      </c>
      <c r="BF121" s="45">
        <f t="shared" si="25"/>
        <v>40.7458953516078</v>
      </c>
      <c r="BG121" s="45">
        <f t="shared" si="25"/>
        <v>36.764840866816556</v>
      </c>
      <c r="BH121" s="45">
        <f t="shared" si="25"/>
        <v>41.183670468018903</v>
      </c>
      <c r="BI121" s="45">
        <f t="shared" si="25"/>
        <v>51.83834993405722</v>
      </c>
      <c r="BJ121" s="45">
        <f t="shared" si="25"/>
        <v>52.064332345136791</v>
      </c>
      <c r="BK121" s="45">
        <f t="shared" si="25"/>
        <v>38.766459063593089</v>
      </c>
      <c r="BL121" s="45">
        <f t="shared" si="25"/>
        <v>33.944311149987243</v>
      </c>
      <c r="BM121" s="45">
        <f t="shared" si="25"/>
        <v>33.958808707952542</v>
      </c>
      <c r="BN121" s="45">
        <f t="shared" si="25"/>
        <v>35.434640009960788</v>
      </c>
      <c r="BO121" s="45">
        <f t="shared" si="25"/>
        <v>39.933638620233566</v>
      </c>
      <c r="BP121" s="45">
        <f t="shared" ref="BP121:CU121" si="26">(BP$97-BP$86+BP$119-BP$108)*(1.028*1.0098*1.0564-1)+3.815*1.0098*1.0564+5.82*1.0564+12.8</f>
        <v>47.878925958544841</v>
      </c>
      <c r="BQ121" s="45">
        <f t="shared" si="26"/>
        <v>34.038908397012591</v>
      </c>
      <c r="BR121" s="45">
        <f t="shared" si="26"/>
        <v>27.209355563415969</v>
      </c>
      <c r="BS121" s="45">
        <f t="shared" si="26"/>
        <v>31.572534029792067</v>
      </c>
      <c r="BT121" s="45">
        <f t="shared" si="26"/>
        <v>31.012460903257544</v>
      </c>
      <c r="BU121" s="45">
        <f t="shared" si="26"/>
        <v>31.822069765192659</v>
      </c>
      <c r="BV121" s="45">
        <f t="shared" si="26"/>
        <v>40.458140791495879</v>
      </c>
      <c r="BW121" s="45">
        <f t="shared" si="26"/>
        <v>31.742581433987798</v>
      </c>
      <c r="BX121" s="45">
        <f t="shared" si="26"/>
        <v>46.370839886406671</v>
      </c>
      <c r="BY121" s="45">
        <f t="shared" si="26"/>
        <v>36.162677833506621</v>
      </c>
      <c r="BZ121" s="45">
        <f t="shared" si="26"/>
        <v>56.532866493048701</v>
      </c>
      <c r="CA121" s="45">
        <f t="shared" si="26"/>
        <v>66.908425737619837</v>
      </c>
      <c r="CB121" s="45">
        <f t="shared" si="26"/>
        <v>55.146893411489984</v>
      </c>
      <c r="CC121" s="45">
        <f t="shared" si="26"/>
        <v>45.782150779477348</v>
      </c>
      <c r="CD121" s="45">
        <f t="shared" si="26"/>
        <v>40.772932446897613</v>
      </c>
      <c r="CE121" s="45">
        <f t="shared" si="26"/>
        <v>36.764840866816556</v>
      </c>
      <c r="CF121" s="45">
        <f t="shared" si="26"/>
        <v>41.183670468018903</v>
      </c>
      <c r="CG121" s="45">
        <f t="shared" si="26"/>
        <v>51.83834993405722</v>
      </c>
      <c r="CH121" s="45">
        <f t="shared" si="26"/>
        <v>52.064332345136791</v>
      </c>
      <c r="CI121" s="45">
        <f t="shared" si="26"/>
        <v>38.766459063593089</v>
      </c>
      <c r="CJ121" s="45">
        <f t="shared" si="26"/>
        <v>33.929214297281391</v>
      </c>
      <c r="CK121" s="45">
        <f t="shared" si="26"/>
        <v>33.958808707952542</v>
      </c>
      <c r="CL121" s="45">
        <f t="shared" si="26"/>
        <v>35.434640009960788</v>
      </c>
      <c r="CM121" s="45">
        <f t="shared" si="26"/>
        <v>39.933638620233566</v>
      </c>
      <c r="CN121" s="45">
        <f t="shared" si="26"/>
        <v>47.878925958544841</v>
      </c>
      <c r="CO121" s="45">
        <f t="shared" si="26"/>
        <v>34.038908397012591</v>
      </c>
      <c r="CP121" s="45">
        <f t="shared" si="26"/>
        <v>27.669178142075726</v>
      </c>
      <c r="CQ121" s="45">
        <f t="shared" si="26"/>
        <v>31.572534029792067</v>
      </c>
      <c r="CR121" s="45">
        <f t="shared" si="26"/>
        <v>31.012460903257544</v>
      </c>
      <c r="CS121" s="45">
        <f t="shared" si="26"/>
        <v>31.822069765192659</v>
      </c>
      <c r="CT121" s="45">
        <f t="shared" si="26"/>
        <v>40.458140791495879</v>
      </c>
      <c r="CU121" s="45">
        <f t="shared" si="26"/>
        <v>31.742581433987798</v>
      </c>
    </row>
    <row r="129" spans="2:2" ht="12.75" customHeight="1" x14ac:dyDescent="0.2">
      <c r="B129" s="47"/>
    </row>
    <row r="130" spans="2:2" ht="12.75" customHeight="1" x14ac:dyDescent="0.2">
      <c r="B130" s="47"/>
    </row>
    <row r="131" spans="2:2" ht="12.75" customHeight="1" x14ac:dyDescent="0.2">
      <c r="B131" s="47"/>
    </row>
    <row r="132" spans="2:2" ht="12.75" customHeight="1" x14ac:dyDescent="0.2">
      <c r="B132" s="47"/>
    </row>
    <row r="133" spans="2:2" ht="12.75" customHeight="1" x14ac:dyDescent="0.2">
      <c r="B133" s="47"/>
    </row>
    <row r="134" spans="2:2" ht="12.75" customHeight="1" x14ac:dyDescent="0.2">
      <c r="B134" s="47"/>
    </row>
    <row r="135" spans="2:2" ht="12.75" customHeight="1" x14ac:dyDescent="0.2">
      <c r="B135" s="47"/>
    </row>
    <row r="136" spans="2:2" ht="12.75" customHeight="1" x14ac:dyDescent="0.2">
      <c r="B136" s="47"/>
    </row>
    <row r="137" spans="2:2" ht="12.75" customHeight="1" x14ac:dyDescent="0.2">
      <c r="B137" s="47"/>
    </row>
    <row r="138" spans="2:2" ht="12.75" customHeight="1" x14ac:dyDescent="0.2">
      <c r="B138" s="47"/>
    </row>
    <row r="139" spans="2:2" ht="12.75" customHeight="1" x14ac:dyDescent="0.2">
      <c r="B139" s="47"/>
    </row>
  </sheetData>
  <conditionalFormatting sqref="D55:I55">
    <cfRule type="dataBar" priority="72">
      <dataBar>
        <cfvo type="num" val="0"/>
        <cfvo type="num" val="1"/>
        <color rgb="FFC09556"/>
      </dataBar>
      <extLst>
        <ext xmlns:x14="http://schemas.microsoft.com/office/spreadsheetml/2009/9/main" uri="{B025F937-C7B1-47D3-B67F-A62EFF666E3E}">
          <x14:id>{C9B9A4C8-8A7A-4691-AD26-568CB9D69DE6}</x14:id>
        </ext>
      </extLst>
    </cfRule>
  </conditionalFormatting>
  <conditionalFormatting sqref="D8:BW29">
    <cfRule type="dataBar" priority="2">
      <dataBar>
        <cfvo type="num" val="0"/>
        <cfvo type="num" val="1"/>
        <color rgb="FF0086D2"/>
      </dataBar>
      <extLst>
        <ext xmlns:x14="http://schemas.microsoft.com/office/spreadsheetml/2009/9/main" uri="{B025F937-C7B1-47D3-B67F-A62EFF666E3E}">
          <x14:id>{A39D8F32-5089-46F1-83F8-F8F45EE6A8EB}</x14:id>
        </ext>
      </extLst>
    </cfRule>
  </conditionalFormatting>
  <conditionalFormatting sqref="D76:BW78 D97:BW100 D96:J96 BW96 O96:P96 U96:V96 AA96:AB96 AG96:AH96 AM96:AN96 AS96:AT96 AY96:AZ96 BE96:BF96 BK96:BL96 BQ96:BR96 D119:BW119 D118:J118 BW118 O118:P118 U118:V118 AA118:AB118 AG118:AH118 AM118:AN118 AS118:AT118 AY118:AZ118 BE118:BF118 BK118:BL118 BQ118:BR118 D80:BW95 D79:I79 D102:BW117 D101:I101">
    <cfRule type="dataBar" priority="4">
      <dataBar>
        <cfvo type="num" val="0"/>
        <cfvo type="num" val="1000"/>
        <color rgb="FFCCD751"/>
      </dataBar>
      <extLst>
        <ext xmlns:x14="http://schemas.microsoft.com/office/spreadsheetml/2009/9/main" uri="{B025F937-C7B1-47D3-B67F-A62EFF666E3E}">
          <x14:id>{48DAB3A9-44FC-48C0-B031-2957EFCB39B0}</x14:id>
        </ext>
      </extLst>
    </cfRule>
  </conditionalFormatting>
  <conditionalFormatting sqref="D74:CU74">
    <cfRule type="dataBar" priority="9">
      <dataBar>
        <cfvo type="num" val="0"/>
        <cfvo type="num" val="1"/>
        <color rgb="FFC09556"/>
      </dataBar>
      <extLst>
        <ext xmlns:x14="http://schemas.microsoft.com/office/spreadsheetml/2009/9/main" uri="{B025F937-C7B1-47D3-B67F-A62EFF666E3E}">
          <x14:id>{C34DBB40-BAE1-49A0-8FF0-84341F797320}</x14:id>
        </ext>
      </extLst>
    </cfRule>
  </conditionalFormatting>
  <conditionalFormatting sqref="D120:CU121">
    <cfRule type="dataBar" priority="58">
      <dataBar>
        <cfvo type="num" val="0"/>
        <cfvo type="num" val="1000"/>
        <color rgb="FFCCD751"/>
      </dataBar>
      <extLst>
        <ext xmlns:x14="http://schemas.microsoft.com/office/spreadsheetml/2009/9/main" uri="{B025F937-C7B1-47D3-B67F-A62EFF666E3E}">
          <x14:id>{6B292090-DFD6-44A7-8A30-B299AE958A29}</x14:id>
        </ext>
      </extLst>
    </cfRule>
  </conditionalFormatting>
  <conditionalFormatting sqref="E72:H72">
    <cfRule type="dataBar" priority="10">
      <dataBar>
        <cfvo type="num" val="0"/>
        <cfvo type="num" val="1"/>
        <color rgb="FFC09556"/>
      </dataBar>
      <extLst>
        <ext xmlns:x14="http://schemas.microsoft.com/office/spreadsheetml/2009/9/main" uri="{B025F937-C7B1-47D3-B67F-A62EFF666E3E}">
          <x14:id>{6A10C859-D63A-43D6-8D8A-BF199F555072}</x14:id>
        </ext>
      </extLst>
    </cfRule>
  </conditionalFormatting>
  <conditionalFormatting sqref="E56:BW71 D30:AY32 D56:D73 D75:BW75 E73:BW73 I72:J72 BW72 O72:P72 U72:V72 AA72:AB72 AG72:AH72 AM72:AN72 AS72:AT72 AY72:AZ72 BE72:BF72 BK72:BL72 BQ72:BR72 D34:AY49 D33:I33 D50:BW54">
    <cfRule type="dataBar" priority="3">
      <dataBar>
        <cfvo type="num" val="0"/>
        <cfvo type="num" val="1"/>
        <color rgb="FFC09556"/>
      </dataBar>
      <extLst>
        <ext xmlns:x14="http://schemas.microsoft.com/office/spreadsheetml/2009/9/main" uri="{B025F937-C7B1-47D3-B67F-A62EFF666E3E}">
          <x14:id>{B5E321C3-236D-4F61-B78E-4CDBBD3BF5C0}</x14:id>
        </ext>
      </extLst>
    </cfRule>
  </conditionalFormatting>
  <conditionalFormatting sqref="J55:BQ55">
    <cfRule type="dataBar" priority="74">
      <dataBar>
        <cfvo type="num" val="0"/>
        <cfvo type="num" val="1"/>
        <color rgb="FFC09556"/>
      </dataBar>
      <extLst>
        <ext xmlns:x14="http://schemas.microsoft.com/office/spreadsheetml/2009/9/main" uri="{B025F937-C7B1-47D3-B67F-A62EFF666E3E}">
          <x14:id>{AD2A2584-719F-4637-B928-D25AB0B4C8E5}</x14:id>
        </ext>
      </extLst>
    </cfRule>
  </conditionalFormatting>
  <conditionalFormatting sqref="J101:CT101">
    <cfRule type="dataBar" priority="77">
      <dataBar>
        <cfvo type="num" val="0"/>
        <cfvo type="num" val="1000"/>
        <color rgb="FFCCD751"/>
      </dataBar>
      <extLst>
        <ext xmlns:x14="http://schemas.microsoft.com/office/spreadsheetml/2009/9/main" uri="{B025F937-C7B1-47D3-B67F-A62EFF666E3E}">
          <x14:id>{4BDB4534-9472-4839-AD3D-609A10761526}</x14:id>
        </ext>
      </extLst>
    </cfRule>
  </conditionalFormatting>
  <conditionalFormatting sqref="J33:CU33">
    <cfRule type="dataBar" priority="71">
      <dataBar>
        <cfvo type="num" val="0"/>
        <cfvo type="num" val="1"/>
        <color rgb="FFC09556"/>
      </dataBar>
      <extLst>
        <ext xmlns:x14="http://schemas.microsoft.com/office/spreadsheetml/2009/9/main" uri="{B025F937-C7B1-47D3-B67F-A62EFF666E3E}">
          <x14:id>{C4E5EF90-EA1A-4CFB-886F-14DBC93FB331}</x14:id>
        </ext>
      </extLst>
    </cfRule>
  </conditionalFormatting>
  <conditionalFormatting sqref="J79:CU79">
    <cfRule type="dataBar" priority="76">
      <dataBar>
        <cfvo type="num" val="0"/>
        <cfvo type="num" val="1000"/>
        <color rgb="FFCCD751"/>
      </dataBar>
      <extLst>
        <ext xmlns:x14="http://schemas.microsoft.com/office/spreadsheetml/2009/9/main" uri="{B025F937-C7B1-47D3-B67F-A62EFF666E3E}">
          <x14:id>{F8E041FF-3446-432D-91C2-1520337FF995}</x14:id>
        </ext>
      </extLst>
    </cfRule>
  </conditionalFormatting>
  <conditionalFormatting sqref="K72:N72">
    <cfRule type="dataBar" priority="11">
      <dataBar>
        <cfvo type="num" val="0"/>
        <cfvo type="num" val="1"/>
        <color rgb="FFC09556"/>
      </dataBar>
      <extLst>
        <ext xmlns:x14="http://schemas.microsoft.com/office/spreadsheetml/2009/9/main" uri="{B025F937-C7B1-47D3-B67F-A62EFF666E3E}">
          <x14:id>{86CCB230-FB17-45DA-A95C-24EF657B876C}</x14:id>
        </ext>
      </extLst>
    </cfRule>
  </conditionalFormatting>
  <conditionalFormatting sqref="K96:N96">
    <cfRule type="dataBar" priority="22">
      <dataBar>
        <cfvo type="num" val="0"/>
        <cfvo type="num" val="1000"/>
        <color rgb="FFCCD751"/>
      </dataBar>
      <extLst>
        <ext xmlns:x14="http://schemas.microsoft.com/office/spreadsheetml/2009/9/main" uri="{B025F937-C7B1-47D3-B67F-A62EFF666E3E}">
          <x14:id>{B13E7DD9-D1F0-42B0-B24A-5F29EBD6F0A9}</x14:id>
        </ext>
      </extLst>
    </cfRule>
  </conditionalFormatting>
  <conditionalFormatting sqref="K118:N118">
    <cfRule type="dataBar" priority="33">
      <dataBar>
        <cfvo type="num" val="0"/>
        <cfvo type="num" val="1000"/>
        <color rgb="FFCCD751"/>
      </dataBar>
      <extLst>
        <ext xmlns:x14="http://schemas.microsoft.com/office/spreadsheetml/2009/9/main" uri="{B025F937-C7B1-47D3-B67F-A62EFF666E3E}">
          <x14:id>{F4B7EE22-97F7-458F-AA6E-D8C02B2CAC15}</x14:id>
        </ext>
      </extLst>
    </cfRule>
  </conditionalFormatting>
  <conditionalFormatting sqref="Q72:T72">
    <cfRule type="dataBar" priority="12">
      <dataBar>
        <cfvo type="num" val="0"/>
        <cfvo type="num" val="1"/>
        <color rgb="FFC09556"/>
      </dataBar>
      <extLst>
        <ext xmlns:x14="http://schemas.microsoft.com/office/spreadsheetml/2009/9/main" uri="{B025F937-C7B1-47D3-B67F-A62EFF666E3E}">
          <x14:id>{3146AF66-691D-4098-87B2-5E43A213FFB0}</x14:id>
        </ext>
      </extLst>
    </cfRule>
  </conditionalFormatting>
  <conditionalFormatting sqref="Q96:T96">
    <cfRule type="dataBar" priority="23">
      <dataBar>
        <cfvo type="num" val="0"/>
        <cfvo type="num" val="1000"/>
        <color rgb="FFCCD751"/>
      </dataBar>
      <extLst>
        <ext xmlns:x14="http://schemas.microsoft.com/office/spreadsheetml/2009/9/main" uri="{B025F937-C7B1-47D3-B67F-A62EFF666E3E}">
          <x14:id>{26AA26E1-1C1A-4599-BAAB-B1155312B34C}</x14:id>
        </ext>
      </extLst>
    </cfRule>
  </conditionalFormatting>
  <conditionalFormatting sqref="Q118:T118">
    <cfRule type="dataBar" priority="34">
      <dataBar>
        <cfvo type="num" val="0"/>
        <cfvo type="num" val="1000"/>
        <color rgb="FFCCD751"/>
      </dataBar>
      <extLst>
        <ext xmlns:x14="http://schemas.microsoft.com/office/spreadsheetml/2009/9/main" uri="{B025F937-C7B1-47D3-B67F-A62EFF666E3E}">
          <x14:id>{E4AB441B-1382-47FF-AFCC-23B4B0E031E4}</x14:id>
        </ext>
      </extLst>
    </cfRule>
  </conditionalFormatting>
  <conditionalFormatting sqref="W72:Z72">
    <cfRule type="dataBar" priority="13">
      <dataBar>
        <cfvo type="num" val="0"/>
        <cfvo type="num" val="1"/>
        <color rgb="FFC09556"/>
      </dataBar>
      <extLst>
        <ext xmlns:x14="http://schemas.microsoft.com/office/spreadsheetml/2009/9/main" uri="{B025F937-C7B1-47D3-B67F-A62EFF666E3E}">
          <x14:id>{AA26E25A-A386-4DC9-A88F-986D5196478D}</x14:id>
        </ext>
      </extLst>
    </cfRule>
  </conditionalFormatting>
  <conditionalFormatting sqref="W96:Z96">
    <cfRule type="dataBar" priority="24">
      <dataBar>
        <cfvo type="num" val="0"/>
        <cfvo type="num" val="1000"/>
        <color rgb="FFCCD751"/>
      </dataBar>
      <extLst>
        <ext xmlns:x14="http://schemas.microsoft.com/office/spreadsheetml/2009/9/main" uri="{B025F937-C7B1-47D3-B67F-A62EFF666E3E}">
          <x14:id>{40EC4396-40FF-4C87-89D0-42F0ED34313D}</x14:id>
        </ext>
      </extLst>
    </cfRule>
  </conditionalFormatting>
  <conditionalFormatting sqref="W118:Z118">
    <cfRule type="dataBar" priority="35">
      <dataBar>
        <cfvo type="num" val="0"/>
        <cfvo type="num" val="1000"/>
        <color rgb="FFCCD751"/>
      </dataBar>
      <extLst>
        <ext xmlns:x14="http://schemas.microsoft.com/office/spreadsheetml/2009/9/main" uri="{B025F937-C7B1-47D3-B67F-A62EFF666E3E}">
          <x14:id>{4A19A880-8E59-49FC-966C-15C6154B2BDC}</x14:id>
        </ext>
      </extLst>
    </cfRule>
  </conditionalFormatting>
  <conditionalFormatting sqref="AC72:AF72">
    <cfRule type="dataBar" priority="14">
      <dataBar>
        <cfvo type="num" val="0"/>
        <cfvo type="num" val="1"/>
        <color rgb="FFC09556"/>
      </dataBar>
      <extLst>
        <ext xmlns:x14="http://schemas.microsoft.com/office/spreadsheetml/2009/9/main" uri="{B025F937-C7B1-47D3-B67F-A62EFF666E3E}">
          <x14:id>{D258D467-F616-455D-B3DC-482760F8902C}</x14:id>
        </ext>
      </extLst>
    </cfRule>
  </conditionalFormatting>
  <conditionalFormatting sqref="AC96:AF96">
    <cfRule type="dataBar" priority="25">
      <dataBar>
        <cfvo type="num" val="0"/>
        <cfvo type="num" val="1000"/>
        <color rgb="FFCCD751"/>
      </dataBar>
      <extLst>
        <ext xmlns:x14="http://schemas.microsoft.com/office/spreadsheetml/2009/9/main" uri="{B025F937-C7B1-47D3-B67F-A62EFF666E3E}">
          <x14:id>{73D0587C-D218-459A-9F86-D0247526431E}</x14:id>
        </ext>
      </extLst>
    </cfRule>
  </conditionalFormatting>
  <conditionalFormatting sqref="AC118:AF118">
    <cfRule type="dataBar" priority="36">
      <dataBar>
        <cfvo type="num" val="0"/>
        <cfvo type="num" val="1000"/>
        <color rgb="FFCCD751"/>
      </dataBar>
      <extLst>
        <ext xmlns:x14="http://schemas.microsoft.com/office/spreadsheetml/2009/9/main" uri="{B025F937-C7B1-47D3-B67F-A62EFF666E3E}">
          <x14:id>{F37AC985-15AF-4437-BF51-A55830C548B7}</x14:id>
        </ext>
      </extLst>
    </cfRule>
  </conditionalFormatting>
  <conditionalFormatting sqref="AI72:AL72">
    <cfRule type="dataBar" priority="15">
      <dataBar>
        <cfvo type="num" val="0"/>
        <cfvo type="num" val="1"/>
        <color rgb="FFC09556"/>
      </dataBar>
      <extLst>
        <ext xmlns:x14="http://schemas.microsoft.com/office/spreadsheetml/2009/9/main" uri="{B025F937-C7B1-47D3-B67F-A62EFF666E3E}">
          <x14:id>{F81A7E24-C02A-4AEC-A626-DD117FC32471}</x14:id>
        </ext>
      </extLst>
    </cfRule>
  </conditionalFormatting>
  <conditionalFormatting sqref="AI96:AL96">
    <cfRule type="dataBar" priority="26">
      <dataBar>
        <cfvo type="num" val="0"/>
        <cfvo type="num" val="1000"/>
        <color rgb="FFCCD751"/>
      </dataBar>
      <extLst>
        <ext xmlns:x14="http://schemas.microsoft.com/office/spreadsheetml/2009/9/main" uri="{B025F937-C7B1-47D3-B67F-A62EFF666E3E}">
          <x14:id>{58EB5DB8-9D47-4E21-A8E6-3495DA165D62}</x14:id>
        </ext>
      </extLst>
    </cfRule>
  </conditionalFormatting>
  <conditionalFormatting sqref="AI118:AL118">
    <cfRule type="dataBar" priority="37">
      <dataBar>
        <cfvo type="num" val="0"/>
        <cfvo type="num" val="1000"/>
        <color rgb="FFCCD751"/>
      </dataBar>
      <extLst>
        <ext xmlns:x14="http://schemas.microsoft.com/office/spreadsheetml/2009/9/main" uri="{B025F937-C7B1-47D3-B67F-A62EFF666E3E}">
          <x14:id>{80C5E752-952B-4AF1-81CE-A9DD9E5B9FD6}</x14:id>
        </ext>
      </extLst>
    </cfRule>
  </conditionalFormatting>
  <conditionalFormatting sqref="AO72:AR72">
    <cfRule type="dataBar" priority="16">
      <dataBar>
        <cfvo type="num" val="0"/>
        <cfvo type="num" val="1"/>
        <color rgb="FFC09556"/>
      </dataBar>
      <extLst>
        <ext xmlns:x14="http://schemas.microsoft.com/office/spreadsheetml/2009/9/main" uri="{B025F937-C7B1-47D3-B67F-A62EFF666E3E}">
          <x14:id>{2B87A712-C099-4C19-9989-9DA82A4C2955}</x14:id>
        </ext>
      </extLst>
    </cfRule>
  </conditionalFormatting>
  <conditionalFormatting sqref="AO96:AR96">
    <cfRule type="dataBar" priority="27">
      <dataBar>
        <cfvo type="num" val="0"/>
        <cfvo type="num" val="1000"/>
        <color rgb="FFCCD751"/>
      </dataBar>
      <extLst>
        <ext xmlns:x14="http://schemas.microsoft.com/office/spreadsheetml/2009/9/main" uri="{B025F937-C7B1-47D3-B67F-A62EFF666E3E}">
          <x14:id>{A0DD3ECB-E529-4812-B7D6-7C383C88F749}</x14:id>
        </ext>
      </extLst>
    </cfRule>
  </conditionalFormatting>
  <conditionalFormatting sqref="AO118:AR118">
    <cfRule type="dataBar" priority="38">
      <dataBar>
        <cfvo type="num" val="0"/>
        <cfvo type="num" val="1000"/>
        <color rgb="FFCCD751"/>
      </dataBar>
      <extLst>
        <ext xmlns:x14="http://schemas.microsoft.com/office/spreadsheetml/2009/9/main" uri="{B025F937-C7B1-47D3-B67F-A62EFF666E3E}">
          <x14:id>{119D1878-FDC0-40FE-AAD5-8B965FD75584}</x14:id>
        </ext>
      </extLst>
    </cfRule>
  </conditionalFormatting>
  <conditionalFormatting sqref="AU72:AX72">
    <cfRule type="dataBar" priority="17">
      <dataBar>
        <cfvo type="num" val="0"/>
        <cfvo type="num" val="1"/>
        <color rgb="FFC09556"/>
      </dataBar>
      <extLst>
        <ext xmlns:x14="http://schemas.microsoft.com/office/spreadsheetml/2009/9/main" uri="{B025F937-C7B1-47D3-B67F-A62EFF666E3E}">
          <x14:id>{FFF583DB-90BE-4F37-B780-6AFAE9434BDA}</x14:id>
        </ext>
      </extLst>
    </cfRule>
  </conditionalFormatting>
  <conditionalFormatting sqref="AU96:AX96">
    <cfRule type="dataBar" priority="28">
      <dataBar>
        <cfvo type="num" val="0"/>
        <cfvo type="num" val="1000"/>
        <color rgb="FFCCD751"/>
      </dataBar>
      <extLst>
        <ext xmlns:x14="http://schemas.microsoft.com/office/spreadsheetml/2009/9/main" uri="{B025F937-C7B1-47D3-B67F-A62EFF666E3E}">
          <x14:id>{6A792569-EBF9-456F-BC29-67F3C3BC296D}</x14:id>
        </ext>
      </extLst>
    </cfRule>
  </conditionalFormatting>
  <conditionalFormatting sqref="AU118:AX118">
    <cfRule type="dataBar" priority="39">
      <dataBar>
        <cfvo type="num" val="0"/>
        <cfvo type="num" val="1000"/>
        <color rgb="FFCCD751"/>
      </dataBar>
      <extLst>
        <ext xmlns:x14="http://schemas.microsoft.com/office/spreadsheetml/2009/9/main" uri="{B025F937-C7B1-47D3-B67F-A62EFF666E3E}">
          <x14:id>{CA8F3858-B067-4359-B47E-A41E72126A91}</x14:id>
        </ext>
      </extLst>
    </cfRule>
  </conditionalFormatting>
  <conditionalFormatting sqref="BA72:BD72">
    <cfRule type="dataBar" priority="18">
      <dataBar>
        <cfvo type="num" val="0"/>
        <cfvo type="num" val="1"/>
        <color rgb="FFC09556"/>
      </dataBar>
      <extLst>
        <ext xmlns:x14="http://schemas.microsoft.com/office/spreadsheetml/2009/9/main" uri="{B025F937-C7B1-47D3-B67F-A62EFF666E3E}">
          <x14:id>{C0DCAB80-1336-4DB0-B28C-DCB638753D17}</x14:id>
        </ext>
      </extLst>
    </cfRule>
  </conditionalFormatting>
  <conditionalFormatting sqref="BA96:BD96">
    <cfRule type="dataBar" priority="29">
      <dataBar>
        <cfvo type="num" val="0"/>
        <cfvo type="num" val="1000"/>
        <color rgb="FFCCD751"/>
      </dataBar>
      <extLst>
        <ext xmlns:x14="http://schemas.microsoft.com/office/spreadsheetml/2009/9/main" uri="{B025F937-C7B1-47D3-B67F-A62EFF666E3E}">
          <x14:id>{4C56B7C6-3139-4EDC-849D-626B6256B0EE}</x14:id>
        </ext>
      </extLst>
    </cfRule>
  </conditionalFormatting>
  <conditionalFormatting sqref="BA118:BD118">
    <cfRule type="dataBar" priority="40">
      <dataBar>
        <cfvo type="num" val="0"/>
        <cfvo type="num" val="1000"/>
        <color rgb="FFCCD751"/>
      </dataBar>
      <extLst>
        <ext xmlns:x14="http://schemas.microsoft.com/office/spreadsheetml/2009/9/main" uri="{B025F937-C7B1-47D3-B67F-A62EFF666E3E}">
          <x14:id>{915B6130-2CB5-4388-81B2-8C7ED2BEBEA8}</x14:id>
        </ext>
      </extLst>
    </cfRule>
  </conditionalFormatting>
  <conditionalFormatting sqref="BE34:BE49 AZ30:BE32 AZ34:BD49">
    <cfRule type="dataBar" priority="5">
      <dataBar>
        <cfvo type="num" val="0"/>
        <cfvo type="num" val="1"/>
        <color rgb="FFC09556"/>
      </dataBar>
      <extLst>
        <ext xmlns:x14="http://schemas.microsoft.com/office/spreadsheetml/2009/9/main" uri="{B025F937-C7B1-47D3-B67F-A62EFF666E3E}">
          <x14:id>{C4F4CCB0-65D5-4E65-A94F-DC30C76A5337}</x14:id>
        </ext>
      </extLst>
    </cfRule>
  </conditionalFormatting>
  <conditionalFormatting sqref="BG72:BJ72">
    <cfRule type="dataBar" priority="19">
      <dataBar>
        <cfvo type="num" val="0"/>
        <cfvo type="num" val="1"/>
        <color rgb="FFC09556"/>
      </dataBar>
      <extLst>
        <ext xmlns:x14="http://schemas.microsoft.com/office/spreadsheetml/2009/9/main" uri="{B025F937-C7B1-47D3-B67F-A62EFF666E3E}">
          <x14:id>{5D5A1BD8-2B11-4DFD-9926-27193015D520}</x14:id>
        </ext>
      </extLst>
    </cfRule>
  </conditionalFormatting>
  <conditionalFormatting sqref="BG96:BJ96">
    <cfRule type="dataBar" priority="30">
      <dataBar>
        <cfvo type="num" val="0"/>
        <cfvo type="num" val="1000"/>
        <color rgb="FFCCD751"/>
      </dataBar>
      <extLst>
        <ext xmlns:x14="http://schemas.microsoft.com/office/spreadsheetml/2009/9/main" uri="{B025F937-C7B1-47D3-B67F-A62EFF666E3E}">
          <x14:id>{8E374FC8-7320-4516-968D-904424A0D038}</x14:id>
        </ext>
      </extLst>
    </cfRule>
  </conditionalFormatting>
  <conditionalFormatting sqref="BG118:BJ118">
    <cfRule type="dataBar" priority="41">
      <dataBar>
        <cfvo type="num" val="0"/>
        <cfvo type="num" val="1000"/>
        <color rgb="FFCCD751"/>
      </dataBar>
      <extLst>
        <ext xmlns:x14="http://schemas.microsoft.com/office/spreadsheetml/2009/9/main" uri="{B025F937-C7B1-47D3-B67F-A62EFF666E3E}">
          <x14:id>{A0F0B764-7B12-4EA9-9128-CB606380F582}</x14:id>
        </ext>
      </extLst>
    </cfRule>
  </conditionalFormatting>
  <conditionalFormatting sqref="BK34:BK49 BF30:BK32 BF34:BJ49">
    <cfRule type="dataBar" priority="6">
      <dataBar>
        <cfvo type="num" val="0"/>
        <cfvo type="num" val="1"/>
        <color rgb="FFC09556"/>
      </dataBar>
      <extLst>
        <ext xmlns:x14="http://schemas.microsoft.com/office/spreadsheetml/2009/9/main" uri="{B025F937-C7B1-47D3-B67F-A62EFF666E3E}">
          <x14:id>{A174717E-9780-4DD0-B0C9-F46DBB9F5FDF}</x14:id>
        </ext>
      </extLst>
    </cfRule>
  </conditionalFormatting>
  <conditionalFormatting sqref="BM72:BP72">
    <cfRule type="dataBar" priority="20">
      <dataBar>
        <cfvo type="num" val="0"/>
        <cfvo type="num" val="1"/>
        <color rgb="FFC09556"/>
      </dataBar>
      <extLst>
        <ext xmlns:x14="http://schemas.microsoft.com/office/spreadsheetml/2009/9/main" uri="{B025F937-C7B1-47D3-B67F-A62EFF666E3E}">
          <x14:id>{92804FE2-9568-4F7E-B9BC-5E88E1DB4552}</x14:id>
        </ext>
      </extLst>
    </cfRule>
  </conditionalFormatting>
  <conditionalFormatting sqref="BM96:BP96">
    <cfRule type="dataBar" priority="31">
      <dataBar>
        <cfvo type="num" val="0"/>
        <cfvo type="num" val="1000"/>
        <color rgb="FFCCD751"/>
      </dataBar>
      <extLst>
        <ext xmlns:x14="http://schemas.microsoft.com/office/spreadsheetml/2009/9/main" uri="{B025F937-C7B1-47D3-B67F-A62EFF666E3E}">
          <x14:id>{98BBE050-6635-45B2-B810-6C9DA67B18C8}</x14:id>
        </ext>
      </extLst>
    </cfRule>
  </conditionalFormatting>
  <conditionalFormatting sqref="BM118:BP118">
    <cfRule type="dataBar" priority="42">
      <dataBar>
        <cfvo type="num" val="0"/>
        <cfvo type="num" val="1000"/>
        <color rgb="FFCCD751"/>
      </dataBar>
      <extLst>
        <ext xmlns:x14="http://schemas.microsoft.com/office/spreadsheetml/2009/9/main" uri="{B025F937-C7B1-47D3-B67F-A62EFF666E3E}">
          <x14:id>{8C4F2451-7834-48AC-9E6E-FF189F2D66E0}</x14:id>
        </ext>
      </extLst>
    </cfRule>
  </conditionalFormatting>
  <conditionalFormatting sqref="BQ34:BQ49 BL30:BQ32 BL34:BP49">
    <cfRule type="dataBar" priority="7">
      <dataBar>
        <cfvo type="num" val="0"/>
        <cfvo type="num" val="1"/>
        <color rgb="FFC09556"/>
      </dataBar>
      <extLst>
        <ext xmlns:x14="http://schemas.microsoft.com/office/spreadsheetml/2009/9/main" uri="{B025F937-C7B1-47D3-B67F-A62EFF666E3E}">
          <x14:id>{57A3A01E-A56F-4E95-B15C-3FB7304C00CA}</x14:id>
        </ext>
      </extLst>
    </cfRule>
  </conditionalFormatting>
  <conditionalFormatting sqref="BR55:BW55">
    <cfRule type="dataBar" priority="73">
      <dataBar>
        <cfvo type="num" val="0"/>
        <cfvo type="num" val="1"/>
        <color rgb="FFC09556"/>
      </dataBar>
      <extLst>
        <ext xmlns:x14="http://schemas.microsoft.com/office/spreadsheetml/2009/9/main" uri="{B025F937-C7B1-47D3-B67F-A62EFF666E3E}">
          <x14:id>{507EF39A-3B90-4032-B344-F33800252177}</x14:id>
        </ext>
      </extLst>
    </cfRule>
  </conditionalFormatting>
  <conditionalFormatting sqref="BS72:BV72">
    <cfRule type="dataBar" priority="21">
      <dataBar>
        <cfvo type="num" val="0"/>
        <cfvo type="num" val="1"/>
        <color rgb="FFC09556"/>
      </dataBar>
      <extLst>
        <ext xmlns:x14="http://schemas.microsoft.com/office/spreadsheetml/2009/9/main" uri="{B025F937-C7B1-47D3-B67F-A62EFF666E3E}">
          <x14:id>{8E2F107F-481A-4D93-B1AE-C465C3423616}</x14:id>
        </ext>
      </extLst>
    </cfRule>
  </conditionalFormatting>
  <conditionalFormatting sqref="BS96:BV96">
    <cfRule type="dataBar" priority="32">
      <dataBar>
        <cfvo type="num" val="0"/>
        <cfvo type="num" val="1000"/>
        <color rgb="FFCCD751"/>
      </dataBar>
      <extLst>
        <ext xmlns:x14="http://schemas.microsoft.com/office/spreadsheetml/2009/9/main" uri="{B025F937-C7B1-47D3-B67F-A62EFF666E3E}">
          <x14:id>{884FCCAA-9623-4ADD-A5C5-9B72BF2983D7}</x14:id>
        </ext>
      </extLst>
    </cfRule>
  </conditionalFormatting>
  <conditionalFormatting sqref="BS118:BV118">
    <cfRule type="dataBar" priority="43">
      <dataBar>
        <cfvo type="num" val="0"/>
        <cfvo type="num" val="1000"/>
        <color rgb="FFCCD751"/>
      </dataBar>
      <extLst>
        <ext xmlns:x14="http://schemas.microsoft.com/office/spreadsheetml/2009/9/main" uri="{B025F937-C7B1-47D3-B67F-A62EFF666E3E}">
          <x14:id>{34861D2B-2500-48F0-B75B-43C17E3F86B7}</x14:id>
        </ext>
      </extLst>
    </cfRule>
  </conditionalFormatting>
  <conditionalFormatting sqref="BW34:BW49 BR30:BW32 BR34:BV49">
    <cfRule type="dataBar" priority="8">
      <dataBar>
        <cfvo type="num" val="0"/>
        <cfvo type="num" val="1"/>
        <color rgb="FFC09556"/>
      </dataBar>
      <extLst>
        <ext xmlns:x14="http://schemas.microsoft.com/office/spreadsheetml/2009/9/main" uri="{B025F937-C7B1-47D3-B67F-A62EFF666E3E}">
          <x14:id>{5095221B-D92E-4AEA-BA7D-705161A04389}</x14:id>
        </ext>
      </extLst>
    </cfRule>
  </conditionalFormatting>
  <conditionalFormatting sqref="BX8:BX29">
    <cfRule type="dataBar" priority="45">
      <dataBar>
        <cfvo type="num" val="0"/>
        <cfvo type="num" val="1"/>
        <color rgb="FF0086D2"/>
      </dataBar>
      <extLst>
        <ext xmlns:x14="http://schemas.microsoft.com/office/spreadsheetml/2009/9/main" uri="{B025F937-C7B1-47D3-B67F-A62EFF666E3E}">
          <x14:id>{3BA92DB0-28A4-42BC-89E8-19EB2FCD88E6}</x14:id>
        </ext>
      </extLst>
    </cfRule>
  </conditionalFormatting>
  <conditionalFormatting sqref="BX55:CU55">
    <cfRule type="dataBar" priority="75">
      <dataBar>
        <cfvo type="num" val="0"/>
        <cfvo type="num" val="1"/>
        <color rgb="FFC09556"/>
      </dataBar>
      <extLst>
        <ext xmlns:x14="http://schemas.microsoft.com/office/spreadsheetml/2009/9/main" uri="{B025F937-C7B1-47D3-B67F-A62EFF666E3E}">
          <x14:id>{7A7FF530-D6AC-463A-8A27-B98E7FF2D13C}</x14:id>
        </ext>
      </extLst>
    </cfRule>
  </conditionalFormatting>
  <conditionalFormatting sqref="BX56:CU71 BX75:CU75 BX73:CU73 CU72 BX72 CC72:CD72 CI72:CJ72 CO72:CP72 BX50:CU54">
    <cfRule type="dataBar" priority="52">
      <dataBar>
        <cfvo type="num" val="0"/>
        <cfvo type="num" val="1"/>
        <color rgb="FFC09556"/>
      </dataBar>
      <extLst>
        <ext xmlns:x14="http://schemas.microsoft.com/office/spreadsheetml/2009/9/main" uri="{B025F937-C7B1-47D3-B67F-A62EFF666E3E}">
          <x14:id>{FDF4FB34-3BD7-473F-848D-114ADC1547DF}</x14:id>
        </ext>
      </extLst>
    </cfRule>
  </conditionalFormatting>
  <conditionalFormatting sqref="BY72:CB72">
    <cfRule type="dataBar" priority="59">
      <dataBar>
        <cfvo type="num" val="0"/>
        <cfvo type="num" val="1"/>
        <color rgb="FFC09556"/>
      </dataBar>
      <extLst>
        <ext xmlns:x14="http://schemas.microsoft.com/office/spreadsheetml/2009/9/main" uri="{B025F937-C7B1-47D3-B67F-A62EFF666E3E}">
          <x14:id>{6A2242BF-CE56-4FF8-8CA1-77D61CF49487}</x14:id>
        </ext>
      </extLst>
    </cfRule>
  </conditionalFormatting>
  <conditionalFormatting sqref="BY96:CB96">
    <cfRule type="dataBar" priority="63">
      <dataBar>
        <cfvo type="num" val="0"/>
        <cfvo type="num" val="1000"/>
        <color rgb="FFCCD751"/>
      </dataBar>
      <extLst>
        <ext xmlns:x14="http://schemas.microsoft.com/office/spreadsheetml/2009/9/main" uri="{B025F937-C7B1-47D3-B67F-A62EFF666E3E}">
          <x14:id>{43113E79-2B98-41F0-9DFC-9885F282D05B}</x14:id>
        </ext>
      </extLst>
    </cfRule>
  </conditionalFormatting>
  <conditionalFormatting sqref="BY118:CB118">
    <cfRule type="dataBar" priority="67">
      <dataBar>
        <cfvo type="num" val="0"/>
        <cfvo type="num" val="1000"/>
        <color rgb="FFCCD751"/>
      </dataBar>
      <extLst>
        <ext xmlns:x14="http://schemas.microsoft.com/office/spreadsheetml/2009/9/main" uri="{B025F937-C7B1-47D3-B67F-A62EFF666E3E}">
          <x14:id>{9D153C11-ED71-4A1A-87B9-9F49A95B604F}</x14:id>
        </ext>
      </extLst>
    </cfRule>
  </conditionalFormatting>
  <conditionalFormatting sqref="BY8:CC29">
    <cfRule type="dataBar" priority="44">
      <dataBar>
        <cfvo type="num" val="0"/>
        <cfvo type="num" val="1"/>
        <color rgb="FF0086D2"/>
      </dataBar>
      <extLst>
        <ext xmlns:x14="http://schemas.microsoft.com/office/spreadsheetml/2009/9/main" uri="{B025F937-C7B1-47D3-B67F-A62EFF666E3E}">
          <x14:id>{A517124E-9EAD-4AB5-896E-672970E99ED0}</x14:id>
        </ext>
      </extLst>
    </cfRule>
  </conditionalFormatting>
  <conditionalFormatting sqref="CC34:CC49 BX30:CC32 BX34:CB49">
    <cfRule type="dataBar" priority="54">
      <dataBar>
        <cfvo type="num" val="0"/>
        <cfvo type="num" val="1"/>
        <color rgb="FFC09556"/>
      </dataBar>
      <extLst>
        <ext xmlns:x14="http://schemas.microsoft.com/office/spreadsheetml/2009/9/main" uri="{B025F937-C7B1-47D3-B67F-A62EFF666E3E}">
          <x14:id>{4AEAE943-A0F6-4CAB-81E8-B04780B68ED0}</x14:id>
        </ext>
      </extLst>
    </cfRule>
  </conditionalFormatting>
  <conditionalFormatting sqref="CD8:CD29">
    <cfRule type="dataBar" priority="47">
      <dataBar>
        <cfvo type="num" val="0"/>
        <cfvo type="num" val="1"/>
        <color rgb="FF0086D2"/>
      </dataBar>
      <extLst>
        <ext xmlns:x14="http://schemas.microsoft.com/office/spreadsheetml/2009/9/main" uri="{B025F937-C7B1-47D3-B67F-A62EFF666E3E}">
          <x14:id>{866742E0-58EC-486A-B645-5158A78881D4}</x14:id>
        </ext>
      </extLst>
    </cfRule>
  </conditionalFormatting>
  <conditionalFormatting sqref="CE72:CH72">
    <cfRule type="dataBar" priority="60">
      <dataBar>
        <cfvo type="num" val="0"/>
        <cfvo type="num" val="1"/>
        <color rgb="FFC09556"/>
      </dataBar>
      <extLst>
        <ext xmlns:x14="http://schemas.microsoft.com/office/spreadsheetml/2009/9/main" uri="{B025F937-C7B1-47D3-B67F-A62EFF666E3E}">
          <x14:id>{2A197F86-8AC0-4A15-AF8C-954A303022C8}</x14:id>
        </ext>
      </extLst>
    </cfRule>
  </conditionalFormatting>
  <conditionalFormatting sqref="CE96:CH96">
    <cfRule type="dataBar" priority="64">
      <dataBar>
        <cfvo type="num" val="0"/>
        <cfvo type="num" val="1000"/>
        <color rgb="FFCCD751"/>
      </dataBar>
      <extLst>
        <ext xmlns:x14="http://schemas.microsoft.com/office/spreadsheetml/2009/9/main" uri="{B025F937-C7B1-47D3-B67F-A62EFF666E3E}">
          <x14:id>{8217E0C9-3A22-4070-AF62-6BDA4AF35AC0}</x14:id>
        </ext>
      </extLst>
    </cfRule>
  </conditionalFormatting>
  <conditionalFormatting sqref="CE118:CH118">
    <cfRule type="dataBar" priority="68">
      <dataBar>
        <cfvo type="num" val="0"/>
        <cfvo type="num" val="1000"/>
        <color rgb="FFCCD751"/>
      </dataBar>
      <extLst>
        <ext xmlns:x14="http://schemas.microsoft.com/office/spreadsheetml/2009/9/main" uri="{B025F937-C7B1-47D3-B67F-A62EFF666E3E}">
          <x14:id>{2D6C1757-6DD5-4D93-B97D-21C71EF8222B}</x14:id>
        </ext>
      </extLst>
    </cfRule>
  </conditionalFormatting>
  <conditionalFormatting sqref="CE8:CI29">
    <cfRule type="dataBar" priority="46">
      <dataBar>
        <cfvo type="num" val="0"/>
        <cfvo type="num" val="1"/>
        <color rgb="FF0086D2"/>
      </dataBar>
      <extLst>
        <ext xmlns:x14="http://schemas.microsoft.com/office/spreadsheetml/2009/9/main" uri="{B025F937-C7B1-47D3-B67F-A62EFF666E3E}">
          <x14:id>{61C87A89-96CC-4CE5-8DA0-87EB9F376BE9}</x14:id>
        </ext>
      </extLst>
    </cfRule>
  </conditionalFormatting>
  <conditionalFormatting sqref="CI34:CI49 CD30:CI32 CD34:CH49">
    <cfRule type="dataBar" priority="55">
      <dataBar>
        <cfvo type="num" val="0"/>
        <cfvo type="num" val="1"/>
        <color rgb="FFC09556"/>
      </dataBar>
      <extLst>
        <ext xmlns:x14="http://schemas.microsoft.com/office/spreadsheetml/2009/9/main" uri="{B025F937-C7B1-47D3-B67F-A62EFF666E3E}">
          <x14:id>{3E308146-F59B-4D44-98F6-8524C96A8A40}</x14:id>
        </ext>
      </extLst>
    </cfRule>
  </conditionalFormatting>
  <conditionalFormatting sqref="CJ8:CJ29">
    <cfRule type="dataBar" priority="49">
      <dataBar>
        <cfvo type="num" val="0"/>
        <cfvo type="num" val="1"/>
        <color rgb="FF0086D2"/>
      </dataBar>
      <extLst>
        <ext xmlns:x14="http://schemas.microsoft.com/office/spreadsheetml/2009/9/main" uri="{B025F937-C7B1-47D3-B67F-A62EFF666E3E}">
          <x14:id>{27446744-5F70-4153-84D4-986334CB896E}</x14:id>
        </ext>
      </extLst>
    </cfRule>
  </conditionalFormatting>
  <conditionalFormatting sqref="CK72:CN72">
    <cfRule type="dataBar" priority="61">
      <dataBar>
        <cfvo type="num" val="0"/>
        <cfvo type="num" val="1"/>
        <color rgb="FFC09556"/>
      </dataBar>
      <extLst>
        <ext xmlns:x14="http://schemas.microsoft.com/office/spreadsheetml/2009/9/main" uri="{B025F937-C7B1-47D3-B67F-A62EFF666E3E}">
          <x14:id>{CFBA3DD8-868A-4C5C-90CF-85A1E9DE681A}</x14:id>
        </ext>
      </extLst>
    </cfRule>
  </conditionalFormatting>
  <conditionalFormatting sqref="CK96:CN96">
    <cfRule type="dataBar" priority="65">
      <dataBar>
        <cfvo type="num" val="0"/>
        <cfvo type="num" val="1000"/>
        <color rgb="FFCCD751"/>
      </dataBar>
      <extLst>
        <ext xmlns:x14="http://schemas.microsoft.com/office/spreadsheetml/2009/9/main" uri="{B025F937-C7B1-47D3-B67F-A62EFF666E3E}">
          <x14:id>{DAB2FA3A-7CCC-4F43-BD55-A4FEEF7935A3}</x14:id>
        </ext>
      </extLst>
    </cfRule>
  </conditionalFormatting>
  <conditionalFormatting sqref="CK118:CN118">
    <cfRule type="dataBar" priority="69">
      <dataBar>
        <cfvo type="num" val="0"/>
        <cfvo type="num" val="1000"/>
        <color rgb="FFCCD751"/>
      </dataBar>
      <extLst>
        <ext xmlns:x14="http://schemas.microsoft.com/office/spreadsheetml/2009/9/main" uri="{B025F937-C7B1-47D3-B67F-A62EFF666E3E}">
          <x14:id>{FB9B917D-DC6B-45AF-A22E-84E82ADE1483}</x14:id>
        </ext>
      </extLst>
    </cfRule>
  </conditionalFormatting>
  <conditionalFormatting sqref="CK8:CO29">
    <cfRule type="dataBar" priority="48">
      <dataBar>
        <cfvo type="num" val="0"/>
        <cfvo type="num" val="1"/>
        <color rgb="FF0086D2"/>
      </dataBar>
      <extLst>
        <ext xmlns:x14="http://schemas.microsoft.com/office/spreadsheetml/2009/9/main" uri="{B025F937-C7B1-47D3-B67F-A62EFF666E3E}">
          <x14:id>{8BD7855F-6F22-4893-94EE-2F31AB9FD0CD}</x14:id>
        </ext>
      </extLst>
    </cfRule>
  </conditionalFormatting>
  <conditionalFormatting sqref="CO34:CO49 CJ30:CO32 CJ34:CN49">
    <cfRule type="dataBar" priority="56">
      <dataBar>
        <cfvo type="num" val="0"/>
        <cfvo type="num" val="1"/>
        <color rgb="FFC09556"/>
      </dataBar>
      <extLst>
        <ext xmlns:x14="http://schemas.microsoft.com/office/spreadsheetml/2009/9/main" uri="{B025F937-C7B1-47D3-B67F-A62EFF666E3E}">
          <x14:id>{32F66194-27E0-4D24-BFAB-223448574589}</x14:id>
        </ext>
      </extLst>
    </cfRule>
  </conditionalFormatting>
  <conditionalFormatting sqref="CP8:CP29">
    <cfRule type="dataBar" priority="51">
      <dataBar>
        <cfvo type="num" val="0"/>
        <cfvo type="num" val="1"/>
        <color rgb="FF0086D2"/>
      </dataBar>
      <extLst>
        <ext xmlns:x14="http://schemas.microsoft.com/office/spreadsheetml/2009/9/main" uri="{B025F937-C7B1-47D3-B67F-A62EFF666E3E}">
          <x14:id>{90362397-17D3-40E0-82B4-F281C37B5850}</x14:id>
        </ext>
      </extLst>
    </cfRule>
  </conditionalFormatting>
  <conditionalFormatting sqref="CQ72:CT72">
    <cfRule type="dataBar" priority="62">
      <dataBar>
        <cfvo type="num" val="0"/>
        <cfvo type="num" val="1"/>
        <color rgb="FFC09556"/>
      </dataBar>
      <extLst>
        <ext xmlns:x14="http://schemas.microsoft.com/office/spreadsheetml/2009/9/main" uri="{B025F937-C7B1-47D3-B67F-A62EFF666E3E}">
          <x14:id>{6E657481-1E50-471D-9BBE-7F60B394ECAF}</x14:id>
        </ext>
      </extLst>
    </cfRule>
  </conditionalFormatting>
  <conditionalFormatting sqref="CQ96:CT96">
    <cfRule type="dataBar" priority="66">
      <dataBar>
        <cfvo type="num" val="0"/>
        <cfvo type="num" val="1000"/>
        <color rgb="FFCCD751"/>
      </dataBar>
      <extLst>
        <ext xmlns:x14="http://schemas.microsoft.com/office/spreadsheetml/2009/9/main" uri="{B025F937-C7B1-47D3-B67F-A62EFF666E3E}">
          <x14:id>{C0B05D16-3E9E-482B-90C3-601CA55B747A}</x14:id>
        </ext>
      </extLst>
    </cfRule>
  </conditionalFormatting>
  <conditionalFormatting sqref="CQ118:CT118">
    <cfRule type="dataBar" priority="70">
      <dataBar>
        <cfvo type="num" val="0"/>
        <cfvo type="num" val="1000"/>
        <color rgb="FFCCD751"/>
      </dataBar>
      <extLst>
        <ext xmlns:x14="http://schemas.microsoft.com/office/spreadsheetml/2009/9/main" uri="{B025F937-C7B1-47D3-B67F-A62EFF666E3E}">
          <x14:id>{837C2FEE-3F39-4F6F-98CB-A5F7BFF36D50}</x14:id>
        </ext>
      </extLst>
    </cfRule>
  </conditionalFormatting>
  <conditionalFormatting sqref="CQ8:CU29">
    <cfRule type="dataBar" priority="50">
      <dataBar>
        <cfvo type="num" val="0"/>
        <cfvo type="num" val="1"/>
        <color rgb="FF0086D2"/>
      </dataBar>
      <extLst>
        <ext xmlns:x14="http://schemas.microsoft.com/office/spreadsheetml/2009/9/main" uri="{B025F937-C7B1-47D3-B67F-A62EFF666E3E}">
          <x14:id>{8920C9D5-E8F7-4937-9133-15AA885A4375}</x14:id>
        </ext>
      </extLst>
    </cfRule>
  </conditionalFormatting>
  <conditionalFormatting sqref="CU34:CU49 CP30:CU32 CP34:CT49">
    <cfRule type="dataBar" priority="57">
      <dataBar>
        <cfvo type="num" val="0"/>
        <cfvo type="num" val="1"/>
        <color rgb="FFC09556"/>
      </dataBar>
      <extLst>
        <ext xmlns:x14="http://schemas.microsoft.com/office/spreadsheetml/2009/9/main" uri="{B025F937-C7B1-47D3-B67F-A62EFF666E3E}">
          <x14:id>{C1DB486E-3067-482C-B480-7DEAAEA77E5E}</x14:id>
        </ext>
      </extLst>
    </cfRule>
  </conditionalFormatting>
  <conditionalFormatting sqref="CU80:CU95 CU97:CU117 CU96 BX80:BX100 CC96:CD96 CI96:CJ96 CO96:CP96 BX119:CU119 CU118 BX102:BX118 CC118:CD118 CI118:CJ118 CO118:CP118 BX76:CU78 BY80:CT95 BY97:CT100 BY102:CT117">
    <cfRule type="dataBar" priority="53">
      <dataBar>
        <cfvo type="num" val="0"/>
        <cfvo type="num" val="1000"/>
        <color rgb="FFCCD751"/>
      </dataBar>
      <extLst>
        <ext xmlns:x14="http://schemas.microsoft.com/office/spreadsheetml/2009/9/main" uri="{B025F937-C7B1-47D3-B67F-A62EFF666E3E}">
          <x14:id>{24959822-F33A-4FBB-9430-6BAF92BA65D5}</x14:id>
        </ext>
      </extLst>
    </cfRule>
  </conditionalFormatting>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&amp;CSeite &amp;P</oddFooter>
  </headerFooter>
  <extLst>
    <ext xmlns:x14="http://schemas.microsoft.com/office/spreadsheetml/2009/9/main" uri="{78C0D931-6437-407d-A8EE-F0AAD7539E65}">
      <x14:conditionalFormattings>
        <x14:conditionalFormatting xmlns:xm="http://schemas.microsoft.com/office/excel/2006/main">
          <x14:cfRule type="dataBar" id="{C9B9A4C8-8A7A-4691-AD26-568CB9D69DE6}">
            <x14:dataBar gradient="0">
              <x14:cfvo type="num">
                <xm:f>0</xm:f>
              </x14:cfvo>
              <x14:cfvo type="num">
                <xm:f>1</xm:f>
              </x14:cfvo>
              <x14:negativeFillColor rgb="FFFF0000"/>
              <x14:axisColor rgb="FF000000"/>
            </x14:dataBar>
          </x14:cfRule>
          <xm:sqref>D55:I55</xm:sqref>
        </x14:conditionalFormatting>
        <x14:conditionalFormatting xmlns:xm="http://schemas.microsoft.com/office/excel/2006/main">
          <x14:cfRule type="dataBar" id="{A39D8F32-5089-46F1-83F8-F8F45EE6A8EB}">
            <x14:dataBar gradient="0">
              <x14:cfvo type="num">
                <xm:f>0</xm:f>
              </x14:cfvo>
              <x14:cfvo type="num">
                <xm:f>1</xm:f>
              </x14:cfvo>
              <x14:negativeFillColor rgb="FFFF0000"/>
              <x14:axisColor rgb="FF000000"/>
            </x14:dataBar>
          </x14:cfRule>
          <xm:sqref>D8:BW29</xm:sqref>
        </x14:conditionalFormatting>
        <x14:conditionalFormatting xmlns:xm="http://schemas.microsoft.com/office/excel/2006/main">
          <x14:cfRule type="dataBar" id="{48DAB3A9-44FC-48C0-B031-2957EFCB39B0}">
            <x14:dataBar gradient="0">
              <x14:cfvo type="num">
                <xm:f>0</xm:f>
              </x14:cfvo>
              <x14:cfvo type="num">
                <xm:f>1000</xm:f>
              </x14:cfvo>
              <x14:negativeFillColor rgb="FFFF0000"/>
              <x14:axisColor rgb="FF000000"/>
            </x14:dataBar>
          </x14:cfRule>
          <xm:sqref>D76:BW78 D97:BW100 D96:J96 BW96 O96:P96 U96:V96 AA96:AB96 AG96:AH96 AM96:AN96 AS96:AT96 AY96:AZ96 BE96:BF96 BK96:BL96 BQ96:BR96 D119:BW119 D118:J118 BW118 O118:P118 U118:V118 AA118:AB118 AG118:AH118 AM118:AN118 AS118:AT118 AY118:AZ118 BE118:BF118 BK118:BL118 BQ118:BR118 D80:BW95 D79:I79 D102:BW117 D101:I101</xm:sqref>
        </x14:conditionalFormatting>
        <x14:conditionalFormatting xmlns:xm="http://schemas.microsoft.com/office/excel/2006/main">
          <x14:cfRule type="dataBar" id="{C34DBB40-BAE1-49A0-8FF0-84341F797320}">
            <x14:dataBar gradient="0">
              <x14:cfvo type="num">
                <xm:f>0</xm:f>
              </x14:cfvo>
              <x14:cfvo type="num">
                <xm:f>1</xm:f>
              </x14:cfvo>
              <x14:negativeFillColor rgb="FFFF0000"/>
              <x14:axisColor rgb="FF000000"/>
            </x14:dataBar>
          </x14:cfRule>
          <xm:sqref>D74:CU74</xm:sqref>
        </x14:conditionalFormatting>
        <x14:conditionalFormatting xmlns:xm="http://schemas.microsoft.com/office/excel/2006/main">
          <x14:cfRule type="dataBar" id="{6B292090-DFD6-44A7-8A30-B299AE958A29}">
            <x14:dataBar gradient="0">
              <x14:cfvo type="num">
                <xm:f>0</xm:f>
              </x14:cfvo>
              <x14:cfvo type="num">
                <xm:f>1000</xm:f>
              </x14:cfvo>
              <x14:negativeFillColor rgb="FFFF0000"/>
              <x14:axisColor rgb="FF000000"/>
            </x14:dataBar>
          </x14:cfRule>
          <xm:sqref>D120:CU121</xm:sqref>
        </x14:conditionalFormatting>
        <x14:conditionalFormatting xmlns:xm="http://schemas.microsoft.com/office/excel/2006/main">
          <x14:cfRule type="dataBar" id="{6A10C859-D63A-43D6-8D8A-BF199F555072}">
            <x14:dataBar gradient="0">
              <x14:cfvo type="num">
                <xm:f>0</xm:f>
              </x14:cfvo>
              <x14:cfvo type="num">
                <xm:f>1</xm:f>
              </x14:cfvo>
              <x14:negativeFillColor rgb="FFFF0000"/>
              <x14:axisColor rgb="FF000000"/>
            </x14:dataBar>
          </x14:cfRule>
          <xm:sqref>E72:H72</xm:sqref>
        </x14:conditionalFormatting>
        <x14:conditionalFormatting xmlns:xm="http://schemas.microsoft.com/office/excel/2006/main">
          <x14:cfRule type="dataBar" id="{B5E321C3-236D-4F61-B78E-4CDBBD3BF5C0}">
            <x14:dataBar gradient="0">
              <x14:cfvo type="num">
                <xm:f>0</xm:f>
              </x14:cfvo>
              <x14:cfvo type="num">
                <xm:f>1</xm:f>
              </x14:cfvo>
              <x14:negativeFillColor rgb="FFFF0000"/>
              <x14:axisColor rgb="FF000000"/>
            </x14:dataBar>
          </x14:cfRule>
          <xm:sqref>E56:BW71 D30:AY32 D56:D73 D75:BW75 E73:BW73 I72:J72 BW72 O72:P72 U72:V72 AA72:AB72 AG72:AH72 AM72:AN72 AS72:AT72 AY72:AZ72 BE72:BF72 BK72:BL72 BQ72:BR72 D34:AY49 D33:I33 D50:BW54</xm:sqref>
        </x14:conditionalFormatting>
        <x14:conditionalFormatting xmlns:xm="http://schemas.microsoft.com/office/excel/2006/main">
          <x14:cfRule type="dataBar" id="{AD2A2584-719F-4637-B928-D25AB0B4C8E5}">
            <x14:dataBar gradient="0">
              <x14:cfvo type="num">
                <xm:f>0</xm:f>
              </x14:cfvo>
              <x14:cfvo type="num">
                <xm:f>1</xm:f>
              </x14:cfvo>
              <x14:negativeFillColor rgb="FFFF0000"/>
              <x14:axisColor rgb="FF000000"/>
            </x14:dataBar>
          </x14:cfRule>
          <xm:sqref>J55:BQ55</xm:sqref>
        </x14:conditionalFormatting>
        <x14:conditionalFormatting xmlns:xm="http://schemas.microsoft.com/office/excel/2006/main">
          <x14:cfRule type="dataBar" id="{4BDB4534-9472-4839-AD3D-609A10761526}">
            <x14:dataBar gradient="0">
              <x14:cfvo type="num">
                <xm:f>0</xm:f>
              </x14:cfvo>
              <x14:cfvo type="num">
                <xm:f>1000</xm:f>
              </x14:cfvo>
              <x14:negativeFillColor rgb="FFFF0000"/>
              <x14:axisColor rgb="FF000000"/>
            </x14:dataBar>
          </x14:cfRule>
          <xm:sqref>J101:CT101</xm:sqref>
        </x14:conditionalFormatting>
        <x14:conditionalFormatting xmlns:xm="http://schemas.microsoft.com/office/excel/2006/main">
          <x14:cfRule type="dataBar" id="{C4E5EF90-EA1A-4CFB-886F-14DBC93FB331}">
            <x14:dataBar gradient="0">
              <x14:cfvo type="num">
                <xm:f>0</xm:f>
              </x14:cfvo>
              <x14:cfvo type="num">
                <xm:f>1</xm:f>
              </x14:cfvo>
              <x14:negativeFillColor rgb="FFFF0000"/>
              <x14:axisColor rgb="FF000000"/>
            </x14:dataBar>
          </x14:cfRule>
          <xm:sqref>J33:CU33</xm:sqref>
        </x14:conditionalFormatting>
        <x14:conditionalFormatting xmlns:xm="http://schemas.microsoft.com/office/excel/2006/main">
          <x14:cfRule type="dataBar" id="{F8E041FF-3446-432D-91C2-1520337FF995}">
            <x14:dataBar gradient="0">
              <x14:cfvo type="num">
                <xm:f>0</xm:f>
              </x14:cfvo>
              <x14:cfvo type="num">
                <xm:f>1000</xm:f>
              </x14:cfvo>
              <x14:negativeFillColor rgb="FFFF0000"/>
              <x14:axisColor rgb="FF000000"/>
            </x14:dataBar>
          </x14:cfRule>
          <xm:sqref>J79:CU79</xm:sqref>
        </x14:conditionalFormatting>
        <x14:conditionalFormatting xmlns:xm="http://schemas.microsoft.com/office/excel/2006/main">
          <x14:cfRule type="dataBar" id="{86CCB230-FB17-45DA-A95C-24EF657B876C}">
            <x14:dataBar gradient="0">
              <x14:cfvo type="num">
                <xm:f>0</xm:f>
              </x14:cfvo>
              <x14:cfvo type="num">
                <xm:f>1</xm:f>
              </x14:cfvo>
              <x14:negativeFillColor rgb="FFFF0000"/>
              <x14:axisColor rgb="FF000000"/>
            </x14:dataBar>
          </x14:cfRule>
          <xm:sqref>K72:N72</xm:sqref>
        </x14:conditionalFormatting>
        <x14:conditionalFormatting xmlns:xm="http://schemas.microsoft.com/office/excel/2006/main">
          <x14:cfRule type="dataBar" id="{B13E7DD9-D1F0-42B0-B24A-5F29EBD6F0A9}">
            <x14:dataBar gradient="0">
              <x14:cfvo type="num">
                <xm:f>0</xm:f>
              </x14:cfvo>
              <x14:cfvo type="num">
                <xm:f>1000</xm:f>
              </x14:cfvo>
              <x14:negativeFillColor rgb="FFFF0000"/>
              <x14:axisColor rgb="FF000000"/>
            </x14:dataBar>
          </x14:cfRule>
          <xm:sqref>K96:N96</xm:sqref>
        </x14:conditionalFormatting>
        <x14:conditionalFormatting xmlns:xm="http://schemas.microsoft.com/office/excel/2006/main">
          <x14:cfRule type="dataBar" id="{F4B7EE22-97F7-458F-AA6E-D8C02B2CAC15}">
            <x14:dataBar gradient="0">
              <x14:cfvo type="num">
                <xm:f>0</xm:f>
              </x14:cfvo>
              <x14:cfvo type="num">
                <xm:f>1000</xm:f>
              </x14:cfvo>
              <x14:negativeFillColor rgb="FFFF0000"/>
              <x14:axisColor rgb="FF000000"/>
            </x14:dataBar>
          </x14:cfRule>
          <xm:sqref>K118:N118</xm:sqref>
        </x14:conditionalFormatting>
        <x14:conditionalFormatting xmlns:xm="http://schemas.microsoft.com/office/excel/2006/main">
          <x14:cfRule type="dataBar" id="{3146AF66-691D-4098-87B2-5E43A213FFB0}">
            <x14:dataBar gradient="0">
              <x14:cfvo type="num">
                <xm:f>0</xm:f>
              </x14:cfvo>
              <x14:cfvo type="num">
                <xm:f>1</xm:f>
              </x14:cfvo>
              <x14:negativeFillColor rgb="FFFF0000"/>
              <x14:axisColor rgb="FF000000"/>
            </x14:dataBar>
          </x14:cfRule>
          <xm:sqref>Q72:T72</xm:sqref>
        </x14:conditionalFormatting>
        <x14:conditionalFormatting xmlns:xm="http://schemas.microsoft.com/office/excel/2006/main">
          <x14:cfRule type="dataBar" id="{26AA26E1-1C1A-4599-BAAB-B1155312B34C}">
            <x14:dataBar gradient="0">
              <x14:cfvo type="num">
                <xm:f>0</xm:f>
              </x14:cfvo>
              <x14:cfvo type="num">
                <xm:f>1000</xm:f>
              </x14:cfvo>
              <x14:negativeFillColor rgb="FFFF0000"/>
              <x14:axisColor rgb="FF000000"/>
            </x14:dataBar>
          </x14:cfRule>
          <xm:sqref>Q96:T96</xm:sqref>
        </x14:conditionalFormatting>
        <x14:conditionalFormatting xmlns:xm="http://schemas.microsoft.com/office/excel/2006/main">
          <x14:cfRule type="dataBar" id="{E4AB441B-1382-47FF-AFCC-23B4B0E031E4}">
            <x14:dataBar gradient="0">
              <x14:cfvo type="num">
                <xm:f>0</xm:f>
              </x14:cfvo>
              <x14:cfvo type="num">
                <xm:f>1000</xm:f>
              </x14:cfvo>
              <x14:negativeFillColor rgb="FFFF0000"/>
              <x14:axisColor rgb="FF000000"/>
            </x14:dataBar>
          </x14:cfRule>
          <xm:sqref>Q118:T118</xm:sqref>
        </x14:conditionalFormatting>
        <x14:conditionalFormatting xmlns:xm="http://schemas.microsoft.com/office/excel/2006/main">
          <x14:cfRule type="dataBar" id="{AA26E25A-A386-4DC9-A88F-986D5196478D}">
            <x14:dataBar gradient="0">
              <x14:cfvo type="num">
                <xm:f>0</xm:f>
              </x14:cfvo>
              <x14:cfvo type="num">
                <xm:f>1</xm:f>
              </x14:cfvo>
              <x14:negativeFillColor rgb="FFFF0000"/>
              <x14:axisColor rgb="FF000000"/>
            </x14:dataBar>
          </x14:cfRule>
          <xm:sqref>W72:Z72</xm:sqref>
        </x14:conditionalFormatting>
        <x14:conditionalFormatting xmlns:xm="http://schemas.microsoft.com/office/excel/2006/main">
          <x14:cfRule type="dataBar" id="{40EC4396-40FF-4C87-89D0-42F0ED34313D}">
            <x14:dataBar gradient="0">
              <x14:cfvo type="num">
                <xm:f>0</xm:f>
              </x14:cfvo>
              <x14:cfvo type="num">
                <xm:f>1000</xm:f>
              </x14:cfvo>
              <x14:negativeFillColor rgb="FFFF0000"/>
              <x14:axisColor rgb="FF000000"/>
            </x14:dataBar>
          </x14:cfRule>
          <xm:sqref>W96:Z96</xm:sqref>
        </x14:conditionalFormatting>
        <x14:conditionalFormatting xmlns:xm="http://schemas.microsoft.com/office/excel/2006/main">
          <x14:cfRule type="dataBar" id="{4A19A880-8E59-49FC-966C-15C6154B2BDC}">
            <x14:dataBar gradient="0">
              <x14:cfvo type="num">
                <xm:f>0</xm:f>
              </x14:cfvo>
              <x14:cfvo type="num">
                <xm:f>1000</xm:f>
              </x14:cfvo>
              <x14:negativeFillColor rgb="FFFF0000"/>
              <x14:axisColor rgb="FF000000"/>
            </x14:dataBar>
          </x14:cfRule>
          <xm:sqref>W118:Z118</xm:sqref>
        </x14:conditionalFormatting>
        <x14:conditionalFormatting xmlns:xm="http://schemas.microsoft.com/office/excel/2006/main">
          <x14:cfRule type="dataBar" id="{D258D467-F616-455D-B3DC-482760F8902C}">
            <x14:dataBar gradient="0">
              <x14:cfvo type="num">
                <xm:f>0</xm:f>
              </x14:cfvo>
              <x14:cfvo type="num">
                <xm:f>1</xm:f>
              </x14:cfvo>
              <x14:negativeFillColor rgb="FFFF0000"/>
              <x14:axisColor rgb="FF000000"/>
            </x14:dataBar>
          </x14:cfRule>
          <xm:sqref>AC72:AF72</xm:sqref>
        </x14:conditionalFormatting>
        <x14:conditionalFormatting xmlns:xm="http://schemas.microsoft.com/office/excel/2006/main">
          <x14:cfRule type="dataBar" id="{73D0587C-D218-459A-9F86-D0247526431E}">
            <x14:dataBar gradient="0">
              <x14:cfvo type="num">
                <xm:f>0</xm:f>
              </x14:cfvo>
              <x14:cfvo type="num">
                <xm:f>1000</xm:f>
              </x14:cfvo>
              <x14:negativeFillColor rgb="FFFF0000"/>
              <x14:axisColor rgb="FF000000"/>
            </x14:dataBar>
          </x14:cfRule>
          <xm:sqref>AC96:AF96</xm:sqref>
        </x14:conditionalFormatting>
        <x14:conditionalFormatting xmlns:xm="http://schemas.microsoft.com/office/excel/2006/main">
          <x14:cfRule type="dataBar" id="{F37AC985-15AF-4437-BF51-A55830C548B7}">
            <x14:dataBar gradient="0">
              <x14:cfvo type="num">
                <xm:f>0</xm:f>
              </x14:cfvo>
              <x14:cfvo type="num">
                <xm:f>1000</xm:f>
              </x14:cfvo>
              <x14:negativeFillColor rgb="FFFF0000"/>
              <x14:axisColor rgb="FF000000"/>
            </x14:dataBar>
          </x14:cfRule>
          <xm:sqref>AC118:AF118</xm:sqref>
        </x14:conditionalFormatting>
        <x14:conditionalFormatting xmlns:xm="http://schemas.microsoft.com/office/excel/2006/main">
          <x14:cfRule type="dataBar" id="{F81A7E24-C02A-4AEC-A626-DD117FC32471}">
            <x14:dataBar gradient="0">
              <x14:cfvo type="num">
                <xm:f>0</xm:f>
              </x14:cfvo>
              <x14:cfvo type="num">
                <xm:f>1</xm:f>
              </x14:cfvo>
              <x14:negativeFillColor rgb="FFFF0000"/>
              <x14:axisColor rgb="FF000000"/>
            </x14:dataBar>
          </x14:cfRule>
          <xm:sqref>AI72:AL72</xm:sqref>
        </x14:conditionalFormatting>
        <x14:conditionalFormatting xmlns:xm="http://schemas.microsoft.com/office/excel/2006/main">
          <x14:cfRule type="dataBar" id="{58EB5DB8-9D47-4E21-A8E6-3495DA165D62}">
            <x14:dataBar gradient="0">
              <x14:cfvo type="num">
                <xm:f>0</xm:f>
              </x14:cfvo>
              <x14:cfvo type="num">
                <xm:f>1000</xm:f>
              </x14:cfvo>
              <x14:negativeFillColor rgb="FFFF0000"/>
              <x14:axisColor rgb="FF000000"/>
            </x14:dataBar>
          </x14:cfRule>
          <xm:sqref>AI96:AL96</xm:sqref>
        </x14:conditionalFormatting>
        <x14:conditionalFormatting xmlns:xm="http://schemas.microsoft.com/office/excel/2006/main">
          <x14:cfRule type="dataBar" id="{80C5E752-952B-4AF1-81CE-A9DD9E5B9FD6}">
            <x14:dataBar gradient="0">
              <x14:cfvo type="num">
                <xm:f>0</xm:f>
              </x14:cfvo>
              <x14:cfvo type="num">
                <xm:f>1000</xm:f>
              </x14:cfvo>
              <x14:negativeFillColor rgb="FFFF0000"/>
              <x14:axisColor rgb="FF000000"/>
            </x14:dataBar>
          </x14:cfRule>
          <xm:sqref>AI118:AL118</xm:sqref>
        </x14:conditionalFormatting>
        <x14:conditionalFormatting xmlns:xm="http://schemas.microsoft.com/office/excel/2006/main">
          <x14:cfRule type="dataBar" id="{2B87A712-C099-4C19-9989-9DA82A4C2955}">
            <x14:dataBar gradient="0">
              <x14:cfvo type="num">
                <xm:f>0</xm:f>
              </x14:cfvo>
              <x14:cfvo type="num">
                <xm:f>1</xm:f>
              </x14:cfvo>
              <x14:negativeFillColor rgb="FFFF0000"/>
              <x14:axisColor rgb="FF000000"/>
            </x14:dataBar>
          </x14:cfRule>
          <xm:sqref>AO72:AR72</xm:sqref>
        </x14:conditionalFormatting>
        <x14:conditionalFormatting xmlns:xm="http://schemas.microsoft.com/office/excel/2006/main">
          <x14:cfRule type="dataBar" id="{A0DD3ECB-E529-4812-B7D6-7C383C88F749}">
            <x14:dataBar gradient="0">
              <x14:cfvo type="num">
                <xm:f>0</xm:f>
              </x14:cfvo>
              <x14:cfvo type="num">
                <xm:f>1000</xm:f>
              </x14:cfvo>
              <x14:negativeFillColor rgb="FFFF0000"/>
              <x14:axisColor rgb="FF000000"/>
            </x14:dataBar>
          </x14:cfRule>
          <xm:sqref>AO96:AR96</xm:sqref>
        </x14:conditionalFormatting>
        <x14:conditionalFormatting xmlns:xm="http://schemas.microsoft.com/office/excel/2006/main">
          <x14:cfRule type="dataBar" id="{119D1878-FDC0-40FE-AAD5-8B965FD75584}">
            <x14:dataBar gradient="0">
              <x14:cfvo type="num">
                <xm:f>0</xm:f>
              </x14:cfvo>
              <x14:cfvo type="num">
                <xm:f>1000</xm:f>
              </x14:cfvo>
              <x14:negativeFillColor rgb="FFFF0000"/>
              <x14:axisColor rgb="FF000000"/>
            </x14:dataBar>
          </x14:cfRule>
          <xm:sqref>AO118:AR118</xm:sqref>
        </x14:conditionalFormatting>
        <x14:conditionalFormatting xmlns:xm="http://schemas.microsoft.com/office/excel/2006/main">
          <x14:cfRule type="dataBar" id="{FFF583DB-90BE-4F37-B780-6AFAE9434BDA}">
            <x14:dataBar gradient="0">
              <x14:cfvo type="num">
                <xm:f>0</xm:f>
              </x14:cfvo>
              <x14:cfvo type="num">
                <xm:f>1</xm:f>
              </x14:cfvo>
              <x14:negativeFillColor rgb="FFFF0000"/>
              <x14:axisColor rgb="FF000000"/>
            </x14:dataBar>
          </x14:cfRule>
          <xm:sqref>AU72:AX72</xm:sqref>
        </x14:conditionalFormatting>
        <x14:conditionalFormatting xmlns:xm="http://schemas.microsoft.com/office/excel/2006/main">
          <x14:cfRule type="dataBar" id="{6A792569-EBF9-456F-BC29-67F3C3BC296D}">
            <x14:dataBar gradient="0">
              <x14:cfvo type="num">
                <xm:f>0</xm:f>
              </x14:cfvo>
              <x14:cfvo type="num">
                <xm:f>1000</xm:f>
              </x14:cfvo>
              <x14:negativeFillColor rgb="FFFF0000"/>
              <x14:axisColor rgb="FF000000"/>
            </x14:dataBar>
          </x14:cfRule>
          <xm:sqref>AU96:AX96</xm:sqref>
        </x14:conditionalFormatting>
        <x14:conditionalFormatting xmlns:xm="http://schemas.microsoft.com/office/excel/2006/main">
          <x14:cfRule type="dataBar" id="{CA8F3858-B067-4359-B47E-A41E72126A91}">
            <x14:dataBar gradient="0">
              <x14:cfvo type="num">
                <xm:f>0</xm:f>
              </x14:cfvo>
              <x14:cfvo type="num">
                <xm:f>1000</xm:f>
              </x14:cfvo>
              <x14:negativeFillColor rgb="FFFF0000"/>
              <x14:axisColor rgb="FF000000"/>
            </x14:dataBar>
          </x14:cfRule>
          <xm:sqref>AU118:AX118</xm:sqref>
        </x14:conditionalFormatting>
        <x14:conditionalFormatting xmlns:xm="http://schemas.microsoft.com/office/excel/2006/main">
          <x14:cfRule type="dataBar" id="{C0DCAB80-1336-4DB0-B28C-DCB638753D17}">
            <x14:dataBar gradient="0">
              <x14:cfvo type="num">
                <xm:f>0</xm:f>
              </x14:cfvo>
              <x14:cfvo type="num">
                <xm:f>1</xm:f>
              </x14:cfvo>
              <x14:negativeFillColor rgb="FFFF0000"/>
              <x14:axisColor rgb="FF000000"/>
            </x14:dataBar>
          </x14:cfRule>
          <xm:sqref>BA72:BD72</xm:sqref>
        </x14:conditionalFormatting>
        <x14:conditionalFormatting xmlns:xm="http://schemas.microsoft.com/office/excel/2006/main">
          <x14:cfRule type="dataBar" id="{4C56B7C6-3139-4EDC-849D-626B6256B0EE}">
            <x14:dataBar gradient="0">
              <x14:cfvo type="num">
                <xm:f>0</xm:f>
              </x14:cfvo>
              <x14:cfvo type="num">
                <xm:f>1000</xm:f>
              </x14:cfvo>
              <x14:negativeFillColor rgb="FFFF0000"/>
              <x14:axisColor rgb="FF000000"/>
            </x14:dataBar>
          </x14:cfRule>
          <xm:sqref>BA96:BD96</xm:sqref>
        </x14:conditionalFormatting>
        <x14:conditionalFormatting xmlns:xm="http://schemas.microsoft.com/office/excel/2006/main">
          <x14:cfRule type="dataBar" id="{915B6130-2CB5-4388-81B2-8C7ED2BEBEA8}">
            <x14:dataBar gradient="0">
              <x14:cfvo type="num">
                <xm:f>0</xm:f>
              </x14:cfvo>
              <x14:cfvo type="num">
                <xm:f>1000</xm:f>
              </x14:cfvo>
              <x14:negativeFillColor rgb="FFFF0000"/>
              <x14:axisColor rgb="FF000000"/>
            </x14:dataBar>
          </x14:cfRule>
          <xm:sqref>BA118:BD118</xm:sqref>
        </x14:conditionalFormatting>
        <x14:conditionalFormatting xmlns:xm="http://schemas.microsoft.com/office/excel/2006/main">
          <x14:cfRule type="dataBar" id="{C4F4CCB0-65D5-4E65-A94F-DC30C76A5337}">
            <x14:dataBar gradient="0">
              <x14:cfvo type="num">
                <xm:f>0</xm:f>
              </x14:cfvo>
              <x14:cfvo type="num">
                <xm:f>1</xm:f>
              </x14:cfvo>
              <x14:negativeFillColor rgb="FFFF0000"/>
              <x14:axisColor rgb="FF000000"/>
            </x14:dataBar>
          </x14:cfRule>
          <xm:sqref>BE34:BE49 AZ30:BE32 AZ34:BD49</xm:sqref>
        </x14:conditionalFormatting>
        <x14:conditionalFormatting xmlns:xm="http://schemas.microsoft.com/office/excel/2006/main">
          <x14:cfRule type="dataBar" id="{5D5A1BD8-2B11-4DFD-9926-27193015D520}">
            <x14:dataBar gradient="0">
              <x14:cfvo type="num">
                <xm:f>0</xm:f>
              </x14:cfvo>
              <x14:cfvo type="num">
                <xm:f>1</xm:f>
              </x14:cfvo>
              <x14:negativeFillColor rgb="FFFF0000"/>
              <x14:axisColor rgb="FF000000"/>
            </x14:dataBar>
          </x14:cfRule>
          <xm:sqref>BG72:BJ72</xm:sqref>
        </x14:conditionalFormatting>
        <x14:conditionalFormatting xmlns:xm="http://schemas.microsoft.com/office/excel/2006/main">
          <x14:cfRule type="dataBar" id="{8E374FC8-7320-4516-968D-904424A0D038}">
            <x14:dataBar gradient="0">
              <x14:cfvo type="num">
                <xm:f>0</xm:f>
              </x14:cfvo>
              <x14:cfvo type="num">
                <xm:f>1000</xm:f>
              </x14:cfvo>
              <x14:negativeFillColor rgb="FFFF0000"/>
              <x14:axisColor rgb="FF000000"/>
            </x14:dataBar>
          </x14:cfRule>
          <xm:sqref>BG96:BJ96</xm:sqref>
        </x14:conditionalFormatting>
        <x14:conditionalFormatting xmlns:xm="http://schemas.microsoft.com/office/excel/2006/main">
          <x14:cfRule type="dataBar" id="{A0F0B764-7B12-4EA9-9128-CB606380F582}">
            <x14:dataBar gradient="0">
              <x14:cfvo type="num">
                <xm:f>0</xm:f>
              </x14:cfvo>
              <x14:cfvo type="num">
                <xm:f>1000</xm:f>
              </x14:cfvo>
              <x14:negativeFillColor rgb="FFFF0000"/>
              <x14:axisColor rgb="FF000000"/>
            </x14:dataBar>
          </x14:cfRule>
          <xm:sqref>BG118:BJ118</xm:sqref>
        </x14:conditionalFormatting>
        <x14:conditionalFormatting xmlns:xm="http://schemas.microsoft.com/office/excel/2006/main">
          <x14:cfRule type="dataBar" id="{A174717E-9780-4DD0-B0C9-F46DBB9F5FDF}">
            <x14:dataBar gradient="0">
              <x14:cfvo type="num">
                <xm:f>0</xm:f>
              </x14:cfvo>
              <x14:cfvo type="num">
                <xm:f>1</xm:f>
              </x14:cfvo>
              <x14:negativeFillColor rgb="FFFF0000"/>
              <x14:axisColor rgb="FF000000"/>
            </x14:dataBar>
          </x14:cfRule>
          <xm:sqref>BK34:BK49 BF30:BK32 BF34:BJ49</xm:sqref>
        </x14:conditionalFormatting>
        <x14:conditionalFormatting xmlns:xm="http://schemas.microsoft.com/office/excel/2006/main">
          <x14:cfRule type="dataBar" id="{92804FE2-9568-4F7E-B9BC-5E88E1DB4552}">
            <x14:dataBar gradient="0">
              <x14:cfvo type="num">
                <xm:f>0</xm:f>
              </x14:cfvo>
              <x14:cfvo type="num">
                <xm:f>1</xm:f>
              </x14:cfvo>
              <x14:negativeFillColor rgb="FFFF0000"/>
              <x14:axisColor rgb="FF000000"/>
            </x14:dataBar>
          </x14:cfRule>
          <xm:sqref>BM72:BP72</xm:sqref>
        </x14:conditionalFormatting>
        <x14:conditionalFormatting xmlns:xm="http://schemas.microsoft.com/office/excel/2006/main">
          <x14:cfRule type="dataBar" id="{98BBE050-6635-45B2-B810-6C9DA67B18C8}">
            <x14:dataBar gradient="0">
              <x14:cfvo type="num">
                <xm:f>0</xm:f>
              </x14:cfvo>
              <x14:cfvo type="num">
                <xm:f>1000</xm:f>
              </x14:cfvo>
              <x14:negativeFillColor rgb="FFFF0000"/>
              <x14:axisColor rgb="FF000000"/>
            </x14:dataBar>
          </x14:cfRule>
          <xm:sqref>BM96:BP96</xm:sqref>
        </x14:conditionalFormatting>
        <x14:conditionalFormatting xmlns:xm="http://schemas.microsoft.com/office/excel/2006/main">
          <x14:cfRule type="dataBar" id="{8C4F2451-7834-48AC-9E6E-FF189F2D66E0}">
            <x14:dataBar gradient="0">
              <x14:cfvo type="num">
                <xm:f>0</xm:f>
              </x14:cfvo>
              <x14:cfvo type="num">
                <xm:f>1000</xm:f>
              </x14:cfvo>
              <x14:negativeFillColor rgb="FFFF0000"/>
              <x14:axisColor rgb="FF000000"/>
            </x14:dataBar>
          </x14:cfRule>
          <xm:sqref>BM118:BP118</xm:sqref>
        </x14:conditionalFormatting>
        <x14:conditionalFormatting xmlns:xm="http://schemas.microsoft.com/office/excel/2006/main">
          <x14:cfRule type="dataBar" id="{57A3A01E-A56F-4E95-B15C-3FB7304C00CA}">
            <x14:dataBar gradient="0">
              <x14:cfvo type="num">
                <xm:f>0</xm:f>
              </x14:cfvo>
              <x14:cfvo type="num">
                <xm:f>1</xm:f>
              </x14:cfvo>
              <x14:negativeFillColor rgb="FFFF0000"/>
              <x14:axisColor rgb="FF000000"/>
            </x14:dataBar>
          </x14:cfRule>
          <xm:sqref>BQ34:BQ49 BL30:BQ32 BL34:BP49</xm:sqref>
        </x14:conditionalFormatting>
        <x14:conditionalFormatting xmlns:xm="http://schemas.microsoft.com/office/excel/2006/main">
          <x14:cfRule type="dataBar" id="{507EF39A-3B90-4032-B344-F33800252177}">
            <x14:dataBar gradient="0">
              <x14:cfvo type="num">
                <xm:f>0</xm:f>
              </x14:cfvo>
              <x14:cfvo type="num">
                <xm:f>1</xm:f>
              </x14:cfvo>
              <x14:negativeFillColor rgb="FFFF0000"/>
              <x14:axisColor rgb="FF000000"/>
            </x14:dataBar>
          </x14:cfRule>
          <xm:sqref>BR55:BW55</xm:sqref>
        </x14:conditionalFormatting>
        <x14:conditionalFormatting xmlns:xm="http://schemas.microsoft.com/office/excel/2006/main">
          <x14:cfRule type="dataBar" id="{8E2F107F-481A-4D93-B1AE-C465C3423616}">
            <x14:dataBar gradient="0">
              <x14:cfvo type="num">
                <xm:f>0</xm:f>
              </x14:cfvo>
              <x14:cfvo type="num">
                <xm:f>1</xm:f>
              </x14:cfvo>
              <x14:negativeFillColor rgb="FFFF0000"/>
              <x14:axisColor rgb="FF000000"/>
            </x14:dataBar>
          </x14:cfRule>
          <xm:sqref>BS72:BV72</xm:sqref>
        </x14:conditionalFormatting>
        <x14:conditionalFormatting xmlns:xm="http://schemas.microsoft.com/office/excel/2006/main">
          <x14:cfRule type="dataBar" id="{884FCCAA-9623-4ADD-A5C5-9B72BF2983D7}">
            <x14:dataBar gradient="0">
              <x14:cfvo type="num">
                <xm:f>0</xm:f>
              </x14:cfvo>
              <x14:cfvo type="num">
                <xm:f>1000</xm:f>
              </x14:cfvo>
              <x14:negativeFillColor rgb="FFFF0000"/>
              <x14:axisColor rgb="FF000000"/>
            </x14:dataBar>
          </x14:cfRule>
          <xm:sqref>BS96:BV96</xm:sqref>
        </x14:conditionalFormatting>
        <x14:conditionalFormatting xmlns:xm="http://schemas.microsoft.com/office/excel/2006/main">
          <x14:cfRule type="dataBar" id="{34861D2B-2500-48F0-B75B-43C17E3F86B7}">
            <x14:dataBar gradient="0">
              <x14:cfvo type="num">
                <xm:f>0</xm:f>
              </x14:cfvo>
              <x14:cfvo type="num">
                <xm:f>1000</xm:f>
              </x14:cfvo>
              <x14:negativeFillColor rgb="FFFF0000"/>
              <x14:axisColor rgb="FF000000"/>
            </x14:dataBar>
          </x14:cfRule>
          <xm:sqref>BS118:BV118</xm:sqref>
        </x14:conditionalFormatting>
        <x14:conditionalFormatting xmlns:xm="http://schemas.microsoft.com/office/excel/2006/main">
          <x14:cfRule type="dataBar" id="{5095221B-D92E-4AEA-BA7D-705161A04389}">
            <x14:dataBar gradient="0">
              <x14:cfvo type="num">
                <xm:f>0</xm:f>
              </x14:cfvo>
              <x14:cfvo type="num">
                <xm:f>1</xm:f>
              </x14:cfvo>
              <x14:negativeFillColor rgb="FFFF0000"/>
              <x14:axisColor rgb="FF000000"/>
            </x14:dataBar>
          </x14:cfRule>
          <xm:sqref>BW34:BW49 BR30:BW32 BR34:BV49</xm:sqref>
        </x14:conditionalFormatting>
        <x14:conditionalFormatting xmlns:xm="http://schemas.microsoft.com/office/excel/2006/main">
          <x14:cfRule type="dataBar" id="{3BA92DB0-28A4-42BC-89E8-19EB2FCD88E6}">
            <x14:dataBar gradient="0">
              <x14:cfvo type="num">
                <xm:f>0</xm:f>
              </x14:cfvo>
              <x14:cfvo type="num">
                <xm:f>1</xm:f>
              </x14:cfvo>
              <x14:negativeFillColor rgb="FFEE7F00"/>
              <x14:axisColor rgb="FF000000"/>
            </x14:dataBar>
          </x14:cfRule>
          <xm:sqref>BX8:BX29</xm:sqref>
        </x14:conditionalFormatting>
        <x14:conditionalFormatting xmlns:xm="http://schemas.microsoft.com/office/excel/2006/main">
          <x14:cfRule type="dataBar" id="{7A7FF530-D6AC-463A-8A27-B98E7FF2D13C}">
            <x14:dataBar gradient="0">
              <x14:cfvo type="num">
                <xm:f>0</xm:f>
              </x14:cfvo>
              <x14:cfvo type="num">
                <xm:f>1</xm:f>
              </x14:cfvo>
              <x14:negativeFillColor rgb="FFFF0000"/>
              <x14:axisColor rgb="FF000000"/>
            </x14:dataBar>
          </x14:cfRule>
          <xm:sqref>BX55:CU55</xm:sqref>
        </x14:conditionalFormatting>
        <x14:conditionalFormatting xmlns:xm="http://schemas.microsoft.com/office/excel/2006/main">
          <x14:cfRule type="dataBar" id="{FDF4FB34-3BD7-473F-848D-114ADC1547DF}">
            <x14:dataBar gradient="0">
              <x14:cfvo type="num">
                <xm:f>0</xm:f>
              </x14:cfvo>
              <x14:cfvo type="num">
                <xm:f>1</xm:f>
              </x14:cfvo>
              <x14:negativeFillColor rgb="FFFF0000"/>
              <x14:axisColor rgb="FF000000"/>
            </x14:dataBar>
          </x14:cfRule>
          <xm:sqref>BX56:CU71 BX75:CU75 BX73:CU73 CU72 BX72 CC72:CD72 CI72:CJ72 CO72:CP72 BX50:CU54</xm:sqref>
        </x14:conditionalFormatting>
        <x14:conditionalFormatting xmlns:xm="http://schemas.microsoft.com/office/excel/2006/main">
          <x14:cfRule type="dataBar" id="{6A2242BF-CE56-4FF8-8CA1-77D61CF49487}">
            <x14:dataBar gradient="0">
              <x14:cfvo type="num">
                <xm:f>0</xm:f>
              </x14:cfvo>
              <x14:cfvo type="num">
                <xm:f>1</xm:f>
              </x14:cfvo>
              <x14:negativeFillColor rgb="FFFF0000"/>
              <x14:axisColor rgb="FF000000"/>
            </x14:dataBar>
          </x14:cfRule>
          <xm:sqref>BY72:CB72</xm:sqref>
        </x14:conditionalFormatting>
        <x14:conditionalFormatting xmlns:xm="http://schemas.microsoft.com/office/excel/2006/main">
          <x14:cfRule type="dataBar" id="{43113E79-2B98-41F0-9DFC-9885F282D05B}">
            <x14:dataBar gradient="0">
              <x14:cfvo type="num">
                <xm:f>0</xm:f>
              </x14:cfvo>
              <x14:cfvo type="num">
                <xm:f>1000</xm:f>
              </x14:cfvo>
              <x14:negativeFillColor rgb="FFFF0000"/>
              <x14:axisColor rgb="FF000000"/>
            </x14:dataBar>
          </x14:cfRule>
          <xm:sqref>BY96:CB96</xm:sqref>
        </x14:conditionalFormatting>
        <x14:conditionalFormatting xmlns:xm="http://schemas.microsoft.com/office/excel/2006/main">
          <x14:cfRule type="dataBar" id="{9D153C11-ED71-4A1A-87B9-9F49A95B604F}">
            <x14:dataBar gradient="0">
              <x14:cfvo type="num">
                <xm:f>0</xm:f>
              </x14:cfvo>
              <x14:cfvo type="num">
                <xm:f>1000</xm:f>
              </x14:cfvo>
              <x14:negativeFillColor rgb="FFFF0000"/>
              <x14:axisColor rgb="FF000000"/>
            </x14:dataBar>
          </x14:cfRule>
          <xm:sqref>BY118:CB118</xm:sqref>
        </x14:conditionalFormatting>
        <x14:conditionalFormatting xmlns:xm="http://schemas.microsoft.com/office/excel/2006/main">
          <x14:cfRule type="dataBar" id="{A517124E-9EAD-4AB5-896E-672970E99ED0}">
            <x14:dataBar gradient="0">
              <x14:cfvo type="num">
                <xm:f>0</xm:f>
              </x14:cfvo>
              <x14:cfvo type="num">
                <xm:f>1</xm:f>
              </x14:cfvo>
              <x14:negativeFillColor rgb="FFEE7F00"/>
              <x14:axisColor rgb="FF000000"/>
            </x14:dataBar>
          </x14:cfRule>
          <xm:sqref>BY8:CC29</xm:sqref>
        </x14:conditionalFormatting>
        <x14:conditionalFormatting xmlns:xm="http://schemas.microsoft.com/office/excel/2006/main">
          <x14:cfRule type="dataBar" id="{4AEAE943-A0F6-4CAB-81E8-B04780B68ED0}">
            <x14:dataBar gradient="0">
              <x14:cfvo type="num">
                <xm:f>0</xm:f>
              </x14:cfvo>
              <x14:cfvo type="num">
                <xm:f>1</xm:f>
              </x14:cfvo>
              <x14:negativeFillColor rgb="FFFF0000"/>
              <x14:axisColor rgb="FF000000"/>
            </x14:dataBar>
          </x14:cfRule>
          <xm:sqref>CC34:CC49 BX30:CC32 BX34:CB49</xm:sqref>
        </x14:conditionalFormatting>
        <x14:conditionalFormatting xmlns:xm="http://schemas.microsoft.com/office/excel/2006/main">
          <x14:cfRule type="dataBar" id="{866742E0-58EC-486A-B645-5158A78881D4}">
            <x14:dataBar gradient="0">
              <x14:cfvo type="num">
                <xm:f>0</xm:f>
              </x14:cfvo>
              <x14:cfvo type="num">
                <xm:f>1</xm:f>
              </x14:cfvo>
              <x14:negativeFillColor rgb="FFEE7F00"/>
              <x14:axisColor rgb="FF000000"/>
            </x14:dataBar>
          </x14:cfRule>
          <xm:sqref>CD8:CD29</xm:sqref>
        </x14:conditionalFormatting>
        <x14:conditionalFormatting xmlns:xm="http://schemas.microsoft.com/office/excel/2006/main">
          <x14:cfRule type="dataBar" id="{2A197F86-8AC0-4A15-AF8C-954A303022C8}">
            <x14:dataBar gradient="0">
              <x14:cfvo type="num">
                <xm:f>0</xm:f>
              </x14:cfvo>
              <x14:cfvo type="num">
                <xm:f>1</xm:f>
              </x14:cfvo>
              <x14:negativeFillColor rgb="FFFF0000"/>
              <x14:axisColor rgb="FF000000"/>
            </x14:dataBar>
          </x14:cfRule>
          <xm:sqref>CE72:CH72</xm:sqref>
        </x14:conditionalFormatting>
        <x14:conditionalFormatting xmlns:xm="http://schemas.microsoft.com/office/excel/2006/main">
          <x14:cfRule type="dataBar" id="{8217E0C9-3A22-4070-AF62-6BDA4AF35AC0}">
            <x14:dataBar gradient="0">
              <x14:cfvo type="num">
                <xm:f>0</xm:f>
              </x14:cfvo>
              <x14:cfvo type="num">
                <xm:f>1000</xm:f>
              </x14:cfvo>
              <x14:negativeFillColor rgb="FFFF0000"/>
              <x14:axisColor rgb="FF000000"/>
            </x14:dataBar>
          </x14:cfRule>
          <xm:sqref>CE96:CH96</xm:sqref>
        </x14:conditionalFormatting>
        <x14:conditionalFormatting xmlns:xm="http://schemas.microsoft.com/office/excel/2006/main">
          <x14:cfRule type="dataBar" id="{2D6C1757-6DD5-4D93-B97D-21C71EF8222B}">
            <x14:dataBar gradient="0">
              <x14:cfvo type="num">
                <xm:f>0</xm:f>
              </x14:cfvo>
              <x14:cfvo type="num">
                <xm:f>1000</xm:f>
              </x14:cfvo>
              <x14:negativeFillColor rgb="FFFF0000"/>
              <x14:axisColor rgb="FF000000"/>
            </x14:dataBar>
          </x14:cfRule>
          <xm:sqref>CE118:CH118</xm:sqref>
        </x14:conditionalFormatting>
        <x14:conditionalFormatting xmlns:xm="http://schemas.microsoft.com/office/excel/2006/main">
          <x14:cfRule type="dataBar" id="{61C87A89-96CC-4CE5-8DA0-87EB9F376BE9}">
            <x14:dataBar gradient="0">
              <x14:cfvo type="num">
                <xm:f>0</xm:f>
              </x14:cfvo>
              <x14:cfvo type="num">
                <xm:f>1</xm:f>
              </x14:cfvo>
              <x14:negativeFillColor rgb="FFEE7F00"/>
              <x14:axisColor rgb="FF000000"/>
            </x14:dataBar>
          </x14:cfRule>
          <xm:sqref>CE8:CI29</xm:sqref>
        </x14:conditionalFormatting>
        <x14:conditionalFormatting xmlns:xm="http://schemas.microsoft.com/office/excel/2006/main">
          <x14:cfRule type="dataBar" id="{3E308146-F59B-4D44-98F6-8524C96A8A40}">
            <x14:dataBar gradient="0">
              <x14:cfvo type="num">
                <xm:f>0</xm:f>
              </x14:cfvo>
              <x14:cfvo type="num">
                <xm:f>1</xm:f>
              </x14:cfvo>
              <x14:negativeFillColor rgb="FFFF0000"/>
              <x14:axisColor rgb="FF000000"/>
            </x14:dataBar>
          </x14:cfRule>
          <xm:sqref>CI34:CI49 CD30:CI32 CD34:CH49</xm:sqref>
        </x14:conditionalFormatting>
        <x14:conditionalFormatting xmlns:xm="http://schemas.microsoft.com/office/excel/2006/main">
          <x14:cfRule type="dataBar" id="{27446744-5F70-4153-84D4-986334CB896E}">
            <x14:dataBar gradient="0">
              <x14:cfvo type="num">
                <xm:f>0</xm:f>
              </x14:cfvo>
              <x14:cfvo type="num">
                <xm:f>1</xm:f>
              </x14:cfvo>
              <x14:negativeFillColor rgb="FFEE7F00"/>
              <x14:axisColor rgb="FF000000"/>
            </x14:dataBar>
          </x14:cfRule>
          <xm:sqref>CJ8:CJ29</xm:sqref>
        </x14:conditionalFormatting>
        <x14:conditionalFormatting xmlns:xm="http://schemas.microsoft.com/office/excel/2006/main">
          <x14:cfRule type="dataBar" id="{CFBA3DD8-868A-4C5C-90CF-85A1E9DE681A}">
            <x14:dataBar gradient="0">
              <x14:cfvo type="num">
                <xm:f>0</xm:f>
              </x14:cfvo>
              <x14:cfvo type="num">
                <xm:f>1</xm:f>
              </x14:cfvo>
              <x14:negativeFillColor rgb="FFFF0000"/>
              <x14:axisColor rgb="FF000000"/>
            </x14:dataBar>
          </x14:cfRule>
          <xm:sqref>CK72:CN72</xm:sqref>
        </x14:conditionalFormatting>
        <x14:conditionalFormatting xmlns:xm="http://schemas.microsoft.com/office/excel/2006/main">
          <x14:cfRule type="dataBar" id="{DAB2FA3A-7CCC-4F43-BD55-A4FEEF7935A3}">
            <x14:dataBar gradient="0">
              <x14:cfvo type="num">
                <xm:f>0</xm:f>
              </x14:cfvo>
              <x14:cfvo type="num">
                <xm:f>1000</xm:f>
              </x14:cfvo>
              <x14:negativeFillColor rgb="FFFF0000"/>
              <x14:axisColor rgb="FF000000"/>
            </x14:dataBar>
          </x14:cfRule>
          <xm:sqref>CK96:CN96</xm:sqref>
        </x14:conditionalFormatting>
        <x14:conditionalFormatting xmlns:xm="http://schemas.microsoft.com/office/excel/2006/main">
          <x14:cfRule type="dataBar" id="{FB9B917D-DC6B-45AF-A22E-84E82ADE1483}">
            <x14:dataBar gradient="0">
              <x14:cfvo type="num">
                <xm:f>0</xm:f>
              </x14:cfvo>
              <x14:cfvo type="num">
                <xm:f>1000</xm:f>
              </x14:cfvo>
              <x14:negativeFillColor rgb="FFFF0000"/>
              <x14:axisColor rgb="FF000000"/>
            </x14:dataBar>
          </x14:cfRule>
          <xm:sqref>CK118:CN118</xm:sqref>
        </x14:conditionalFormatting>
        <x14:conditionalFormatting xmlns:xm="http://schemas.microsoft.com/office/excel/2006/main">
          <x14:cfRule type="dataBar" id="{8BD7855F-6F22-4893-94EE-2F31AB9FD0CD}">
            <x14:dataBar gradient="0">
              <x14:cfvo type="num">
                <xm:f>0</xm:f>
              </x14:cfvo>
              <x14:cfvo type="num">
                <xm:f>1</xm:f>
              </x14:cfvo>
              <x14:negativeFillColor rgb="FFEE7F00"/>
              <x14:axisColor rgb="FF000000"/>
            </x14:dataBar>
          </x14:cfRule>
          <xm:sqref>CK8:CO29</xm:sqref>
        </x14:conditionalFormatting>
        <x14:conditionalFormatting xmlns:xm="http://schemas.microsoft.com/office/excel/2006/main">
          <x14:cfRule type="dataBar" id="{32F66194-27E0-4D24-BFAB-223448574589}">
            <x14:dataBar gradient="0">
              <x14:cfvo type="num">
                <xm:f>0</xm:f>
              </x14:cfvo>
              <x14:cfvo type="num">
                <xm:f>1</xm:f>
              </x14:cfvo>
              <x14:negativeFillColor rgb="FFFF0000"/>
              <x14:axisColor rgb="FF000000"/>
            </x14:dataBar>
          </x14:cfRule>
          <xm:sqref>CO34:CO49 CJ30:CO32 CJ34:CN49</xm:sqref>
        </x14:conditionalFormatting>
        <x14:conditionalFormatting xmlns:xm="http://schemas.microsoft.com/office/excel/2006/main">
          <x14:cfRule type="dataBar" id="{90362397-17D3-40E0-82B4-F281C37B5850}">
            <x14:dataBar gradient="0">
              <x14:cfvo type="num">
                <xm:f>0</xm:f>
              </x14:cfvo>
              <x14:cfvo type="num">
                <xm:f>1</xm:f>
              </x14:cfvo>
              <x14:negativeFillColor rgb="FFEE7F00"/>
              <x14:axisColor rgb="FF000000"/>
            </x14:dataBar>
          </x14:cfRule>
          <xm:sqref>CP8:CP29</xm:sqref>
        </x14:conditionalFormatting>
        <x14:conditionalFormatting xmlns:xm="http://schemas.microsoft.com/office/excel/2006/main">
          <x14:cfRule type="dataBar" id="{6E657481-1E50-471D-9BBE-7F60B394ECAF}">
            <x14:dataBar gradient="0">
              <x14:cfvo type="num">
                <xm:f>0</xm:f>
              </x14:cfvo>
              <x14:cfvo type="num">
                <xm:f>1</xm:f>
              </x14:cfvo>
              <x14:negativeFillColor rgb="FFFF0000"/>
              <x14:axisColor rgb="FF000000"/>
            </x14:dataBar>
          </x14:cfRule>
          <xm:sqref>CQ72:CT72</xm:sqref>
        </x14:conditionalFormatting>
        <x14:conditionalFormatting xmlns:xm="http://schemas.microsoft.com/office/excel/2006/main">
          <x14:cfRule type="dataBar" id="{C0B05D16-3E9E-482B-90C3-601CA55B747A}">
            <x14:dataBar gradient="0">
              <x14:cfvo type="num">
                <xm:f>0</xm:f>
              </x14:cfvo>
              <x14:cfvo type="num">
                <xm:f>1000</xm:f>
              </x14:cfvo>
              <x14:negativeFillColor rgb="FFFF0000"/>
              <x14:axisColor rgb="FF000000"/>
            </x14:dataBar>
          </x14:cfRule>
          <xm:sqref>CQ96:CT96</xm:sqref>
        </x14:conditionalFormatting>
        <x14:conditionalFormatting xmlns:xm="http://schemas.microsoft.com/office/excel/2006/main">
          <x14:cfRule type="dataBar" id="{837C2FEE-3F39-4F6F-98CB-A5F7BFF36D50}">
            <x14:dataBar gradient="0">
              <x14:cfvo type="num">
                <xm:f>0</xm:f>
              </x14:cfvo>
              <x14:cfvo type="num">
                <xm:f>1000</xm:f>
              </x14:cfvo>
              <x14:negativeFillColor rgb="FFFF0000"/>
              <x14:axisColor rgb="FF000000"/>
            </x14:dataBar>
          </x14:cfRule>
          <xm:sqref>CQ118:CT118</xm:sqref>
        </x14:conditionalFormatting>
        <x14:conditionalFormatting xmlns:xm="http://schemas.microsoft.com/office/excel/2006/main">
          <x14:cfRule type="dataBar" id="{8920C9D5-E8F7-4937-9133-15AA885A4375}">
            <x14:dataBar gradient="0">
              <x14:cfvo type="num">
                <xm:f>0</xm:f>
              </x14:cfvo>
              <x14:cfvo type="num">
                <xm:f>1</xm:f>
              </x14:cfvo>
              <x14:negativeFillColor rgb="FFEE7F00"/>
              <x14:axisColor rgb="FF000000"/>
            </x14:dataBar>
          </x14:cfRule>
          <xm:sqref>CQ8:CU29</xm:sqref>
        </x14:conditionalFormatting>
        <x14:conditionalFormatting xmlns:xm="http://schemas.microsoft.com/office/excel/2006/main">
          <x14:cfRule type="dataBar" id="{C1DB486E-3067-482C-B480-7DEAAEA77E5E}">
            <x14:dataBar gradient="0">
              <x14:cfvo type="num">
                <xm:f>0</xm:f>
              </x14:cfvo>
              <x14:cfvo type="num">
                <xm:f>1</xm:f>
              </x14:cfvo>
              <x14:negativeFillColor rgb="FFFF0000"/>
              <x14:axisColor rgb="FF000000"/>
            </x14:dataBar>
          </x14:cfRule>
          <xm:sqref>CU34:CU49 CP30:CU32 CP34:CT49</xm:sqref>
        </x14:conditionalFormatting>
        <x14:conditionalFormatting xmlns:xm="http://schemas.microsoft.com/office/excel/2006/main">
          <x14:cfRule type="dataBar" id="{24959822-F33A-4FBB-9430-6BAF92BA65D5}">
            <x14:dataBar gradient="0">
              <x14:cfvo type="num">
                <xm:f>0</xm:f>
              </x14:cfvo>
              <x14:cfvo type="num">
                <xm:f>1000</xm:f>
              </x14:cfvo>
              <x14:negativeFillColor rgb="FFFF0000"/>
              <x14:axisColor rgb="FF000000"/>
            </x14:dataBar>
          </x14:cfRule>
          <xm:sqref>CU80:CU95 CU97:CU117 CU96 BX80:BX100 CC96:CD96 CI96:CJ96 CO96:CP96 BX119:CU119 CU118 BX102:BX118 CC118:CD118 CI118:CJ118 CO118:CP118 BX76:CU78 BY80:CT95 BY97:CT100 BY102:CT117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R150"/>
  <sheetViews>
    <sheetView zoomScaleNormal="100" workbookViewId="0">
      <selection activeCell="D125" sqref="D125"/>
    </sheetView>
  </sheetViews>
  <sheetFormatPr baseColWidth="10" defaultColWidth="11.5703125" defaultRowHeight="12.75" customHeight="1" x14ac:dyDescent="0.2"/>
  <cols>
    <col min="1" max="1" width="5.7109375" customWidth="1"/>
    <col min="2" max="2" width="28.42578125" customWidth="1"/>
    <col min="3" max="3" width="59.85546875" customWidth="1"/>
    <col min="10" max="10" width="43.5703125" customWidth="1"/>
    <col min="11" max="16" width="11.28515625" customWidth="1"/>
    <col min="17" max="17" width="51" customWidth="1"/>
    <col min="18" max="23" width="11.28515625" customWidth="1"/>
    <col min="24" max="24" width="51" customWidth="1"/>
    <col min="25" max="30" width="11.28515625" customWidth="1"/>
    <col min="31" max="31" width="51" customWidth="1"/>
    <col min="32" max="37" width="11.28515625" customWidth="1"/>
    <col min="38" max="38" width="51" customWidth="1"/>
    <col min="39" max="44" width="11.28515625" customWidth="1"/>
  </cols>
  <sheetData>
    <row r="2" spans="1:44" ht="12.75" customHeight="1" x14ac:dyDescent="0.2">
      <c r="C2" s="48" t="s">
        <v>49</v>
      </c>
      <c r="D2" s="48" t="s">
        <v>49</v>
      </c>
      <c r="E2" s="48" t="s">
        <v>49</v>
      </c>
      <c r="F2" s="48" t="s">
        <v>49</v>
      </c>
      <c r="G2" s="48" t="s">
        <v>49</v>
      </c>
      <c r="H2" s="48" t="s">
        <v>49</v>
      </c>
      <c r="I2" s="48" t="s">
        <v>49</v>
      </c>
      <c r="J2" s="49" t="s">
        <v>50</v>
      </c>
      <c r="K2" s="49" t="s">
        <v>50</v>
      </c>
      <c r="L2" s="49" t="s">
        <v>50</v>
      </c>
      <c r="M2" s="49" t="s">
        <v>50</v>
      </c>
      <c r="N2" s="49" t="s">
        <v>50</v>
      </c>
      <c r="O2" s="49" t="s">
        <v>50</v>
      </c>
      <c r="P2" s="49" t="s">
        <v>50</v>
      </c>
      <c r="Q2" s="48" t="s">
        <v>51</v>
      </c>
      <c r="R2" s="48" t="s">
        <v>51</v>
      </c>
      <c r="S2" s="48" t="s">
        <v>51</v>
      </c>
      <c r="T2" s="48" t="s">
        <v>51</v>
      </c>
      <c r="U2" s="48" t="s">
        <v>51</v>
      </c>
      <c r="V2" s="48" t="s">
        <v>51</v>
      </c>
      <c r="W2" s="48" t="s">
        <v>51</v>
      </c>
      <c r="X2" s="49" t="s">
        <v>52</v>
      </c>
      <c r="Y2" s="49" t="s">
        <v>52</v>
      </c>
      <c r="Z2" s="49" t="s">
        <v>87</v>
      </c>
      <c r="AA2" s="49" t="s">
        <v>87</v>
      </c>
      <c r="AB2" s="49" t="s">
        <v>87</v>
      </c>
      <c r="AC2" s="49" t="s">
        <v>87</v>
      </c>
      <c r="AD2" s="49" t="s">
        <v>87</v>
      </c>
      <c r="AE2" s="48" t="s">
        <v>53</v>
      </c>
      <c r="AF2" s="48" t="s">
        <v>53</v>
      </c>
      <c r="AG2" s="48" t="s">
        <v>53</v>
      </c>
      <c r="AH2" s="48" t="s">
        <v>53</v>
      </c>
      <c r="AI2" s="48" t="s">
        <v>53</v>
      </c>
      <c r="AJ2" s="48" t="s">
        <v>53</v>
      </c>
      <c r="AK2" s="48" t="s">
        <v>53</v>
      </c>
      <c r="AL2" s="49" t="s">
        <v>54</v>
      </c>
      <c r="AM2" s="49" t="s">
        <v>54</v>
      </c>
      <c r="AN2" s="49" t="s">
        <v>54</v>
      </c>
      <c r="AO2" s="49" t="s">
        <v>54</v>
      </c>
      <c r="AP2" s="49" t="s">
        <v>54</v>
      </c>
      <c r="AQ2" s="49" t="s">
        <v>54</v>
      </c>
      <c r="AR2" s="49" t="s">
        <v>54</v>
      </c>
    </row>
    <row r="3" spans="1:44" ht="63.75" customHeight="1" x14ac:dyDescent="0.2">
      <c r="A3" s="50"/>
      <c r="B3" s="51" t="s">
        <v>88</v>
      </c>
      <c r="C3" s="51" t="s">
        <v>89</v>
      </c>
      <c r="D3" s="52" t="s">
        <v>90</v>
      </c>
      <c r="E3" s="52" t="s">
        <v>91</v>
      </c>
      <c r="F3" s="52" t="s">
        <v>92</v>
      </c>
      <c r="G3" s="53" t="s">
        <v>93</v>
      </c>
      <c r="H3" s="53" t="s">
        <v>94</v>
      </c>
      <c r="I3" s="53" t="s">
        <v>95</v>
      </c>
      <c r="J3" s="51" t="s">
        <v>89</v>
      </c>
      <c r="K3" s="52" t="s">
        <v>90</v>
      </c>
      <c r="L3" s="52" t="s">
        <v>91</v>
      </c>
      <c r="M3" s="52" t="s">
        <v>92</v>
      </c>
      <c r="N3" s="53" t="s">
        <v>93</v>
      </c>
      <c r="O3" s="53" t="s">
        <v>94</v>
      </c>
      <c r="P3" s="53" t="s">
        <v>95</v>
      </c>
      <c r="Q3" s="51" t="s">
        <v>89</v>
      </c>
      <c r="R3" s="52" t="s">
        <v>90</v>
      </c>
      <c r="S3" s="52" t="s">
        <v>91</v>
      </c>
      <c r="T3" s="52" t="s">
        <v>92</v>
      </c>
      <c r="U3" s="53" t="s">
        <v>93</v>
      </c>
      <c r="V3" s="53" t="s">
        <v>94</v>
      </c>
      <c r="W3" s="53" t="s">
        <v>95</v>
      </c>
      <c r="X3" s="51" t="s">
        <v>89</v>
      </c>
      <c r="Y3" s="52" t="s">
        <v>90</v>
      </c>
      <c r="Z3" s="52" t="s">
        <v>91</v>
      </c>
      <c r="AA3" s="52" t="s">
        <v>92</v>
      </c>
      <c r="AB3" s="53" t="s">
        <v>93</v>
      </c>
      <c r="AC3" s="53" t="s">
        <v>94</v>
      </c>
      <c r="AD3" s="53" t="s">
        <v>95</v>
      </c>
      <c r="AE3" s="51" t="s">
        <v>89</v>
      </c>
      <c r="AF3" s="52" t="s">
        <v>90</v>
      </c>
      <c r="AG3" s="52" t="s">
        <v>91</v>
      </c>
      <c r="AH3" s="52" t="s">
        <v>92</v>
      </c>
      <c r="AI3" s="53" t="s">
        <v>93</v>
      </c>
      <c r="AJ3" s="53" t="s">
        <v>94</v>
      </c>
      <c r="AK3" s="53" t="s">
        <v>95</v>
      </c>
      <c r="AL3" s="51" t="s">
        <v>89</v>
      </c>
      <c r="AM3" s="52" t="s">
        <v>90</v>
      </c>
      <c r="AN3" s="52" t="s">
        <v>91</v>
      </c>
      <c r="AO3" s="52" t="s">
        <v>92</v>
      </c>
      <c r="AP3" s="53" t="s">
        <v>93</v>
      </c>
      <c r="AQ3" s="53" t="s">
        <v>94</v>
      </c>
      <c r="AR3" s="53" t="s">
        <v>95</v>
      </c>
    </row>
    <row r="4" spans="1:44" ht="33.75" customHeight="1" x14ac:dyDescent="0.2">
      <c r="B4" s="54" t="s">
        <v>57</v>
      </c>
      <c r="C4" s="35" t="s">
        <v>96</v>
      </c>
      <c r="D4" s="39">
        <v>0</v>
      </c>
      <c r="E4" s="39">
        <v>4.8271142929197999E-3</v>
      </c>
      <c r="F4" s="39">
        <v>4.8271142929197999E-3</v>
      </c>
      <c r="G4" s="39">
        <v>9.8539999999999992</v>
      </c>
      <c r="H4" s="39">
        <v>10.175160626381199</v>
      </c>
      <c r="I4" s="39">
        <v>20.029160626381199</v>
      </c>
      <c r="J4" s="35"/>
      <c r="K4" s="39"/>
      <c r="L4" s="39"/>
      <c r="M4" s="39"/>
      <c r="N4" s="39"/>
      <c r="O4" s="39"/>
      <c r="P4" s="39"/>
      <c r="Q4" s="35"/>
      <c r="R4" s="39"/>
      <c r="S4" s="39"/>
      <c r="T4" s="39"/>
      <c r="U4" s="39"/>
      <c r="V4" s="39"/>
      <c r="W4" s="39"/>
      <c r="X4" s="25"/>
      <c r="Y4" s="39"/>
      <c r="Z4" s="39"/>
      <c r="AA4" s="39"/>
      <c r="AB4" s="39"/>
      <c r="AC4" s="39"/>
      <c r="AD4" s="39"/>
      <c r="AE4" s="35"/>
      <c r="AF4" s="39"/>
      <c r="AG4" s="39"/>
      <c r="AH4" s="39"/>
      <c r="AI4" s="39"/>
      <c r="AJ4" s="39"/>
      <c r="AK4" s="39"/>
      <c r="AL4" s="35"/>
      <c r="AM4" s="39"/>
      <c r="AN4" s="39"/>
      <c r="AO4" s="39"/>
      <c r="AP4" s="39"/>
      <c r="AQ4" s="39"/>
      <c r="AR4" s="39"/>
    </row>
    <row r="5" spans="1:44" ht="33.75" customHeight="1" x14ac:dyDescent="0.2">
      <c r="B5" s="54" t="s">
        <v>58</v>
      </c>
      <c r="C5" s="35" t="s">
        <v>97</v>
      </c>
      <c r="D5" s="39">
        <v>1.38324226785369E-3</v>
      </c>
      <c r="E5" s="39">
        <v>3.7508021885411902E-3</v>
      </c>
      <c r="F5" s="39">
        <v>5.1340444563948802E-3</v>
      </c>
      <c r="G5" s="39">
        <v>11.2986755019474</v>
      </c>
      <c r="H5" s="39">
        <v>8.7087474960756701</v>
      </c>
      <c r="I5" s="39">
        <v>20.007422998023099</v>
      </c>
      <c r="J5" s="35"/>
      <c r="K5" s="39"/>
      <c r="L5" s="39"/>
      <c r="M5" s="39"/>
      <c r="N5" s="39"/>
      <c r="O5" s="39"/>
      <c r="P5" s="39"/>
      <c r="Q5" s="35"/>
      <c r="R5" s="39"/>
      <c r="S5" s="39"/>
      <c r="T5" s="39"/>
      <c r="U5" s="39"/>
      <c r="V5" s="39"/>
      <c r="W5" s="39"/>
      <c r="X5" s="25"/>
      <c r="Y5" s="39"/>
      <c r="Z5" s="39"/>
      <c r="AA5" s="39"/>
      <c r="AB5" s="39"/>
      <c r="AC5" s="39"/>
      <c r="AD5" s="39"/>
      <c r="AE5" s="35"/>
      <c r="AF5" s="39"/>
      <c r="AG5" s="39"/>
      <c r="AH5" s="39"/>
      <c r="AI5" s="39"/>
      <c r="AJ5" s="39"/>
      <c r="AK5" s="39"/>
      <c r="AL5" s="35"/>
      <c r="AM5" s="39"/>
      <c r="AN5" s="39"/>
      <c r="AO5" s="39"/>
      <c r="AP5" s="39"/>
      <c r="AQ5" s="39"/>
      <c r="AR5" s="39"/>
    </row>
    <row r="6" spans="1:44" ht="33.75" customHeight="1" x14ac:dyDescent="0.2">
      <c r="B6" s="54" t="s">
        <v>59</v>
      </c>
      <c r="C6" s="35" t="s">
        <v>97</v>
      </c>
      <c r="D6" s="39">
        <v>1.38324226785369E-3</v>
      </c>
      <c r="E6" s="39">
        <v>3.7508021885411902E-3</v>
      </c>
      <c r="F6" s="39">
        <v>5.1340444563948802E-3</v>
      </c>
      <c r="G6" s="39">
        <v>11.2986755019474</v>
      </c>
      <c r="H6" s="39">
        <v>8.7087474960756701</v>
      </c>
      <c r="I6" s="39">
        <v>20.007422998023099</v>
      </c>
      <c r="J6" s="35"/>
      <c r="K6" s="39"/>
      <c r="L6" s="39"/>
      <c r="M6" s="39"/>
      <c r="N6" s="39"/>
      <c r="O6" s="39"/>
      <c r="P6" s="39"/>
      <c r="Q6" s="35"/>
      <c r="R6" s="39"/>
      <c r="S6" s="39"/>
      <c r="T6" s="39"/>
      <c r="U6" s="39"/>
      <c r="V6" s="39"/>
      <c r="W6" s="39"/>
      <c r="X6" s="25"/>
      <c r="Y6" s="39"/>
      <c r="Z6" s="39"/>
      <c r="AA6" s="39"/>
      <c r="AB6" s="39"/>
      <c r="AC6" s="39"/>
      <c r="AD6" s="39"/>
      <c r="AE6" s="35"/>
      <c r="AF6" s="39"/>
      <c r="AG6" s="39"/>
      <c r="AH6" s="39"/>
      <c r="AI6" s="39"/>
      <c r="AJ6" s="39"/>
      <c r="AK6" s="39"/>
      <c r="AL6" s="35"/>
      <c r="AM6" s="39"/>
      <c r="AN6" s="39"/>
      <c r="AO6" s="39"/>
      <c r="AP6" s="39"/>
      <c r="AQ6" s="39"/>
      <c r="AR6" s="39"/>
    </row>
    <row r="7" spans="1:44" ht="33.75" customHeight="1" x14ac:dyDescent="0.2">
      <c r="B7" s="54" t="s">
        <v>60</v>
      </c>
      <c r="C7" s="35" t="s">
        <v>98</v>
      </c>
      <c r="D7" s="39">
        <v>1.38324226785369E-3</v>
      </c>
      <c r="E7" s="39">
        <v>3.7463486184032401E-3</v>
      </c>
      <c r="F7" s="39">
        <v>5.1295908862569297E-3</v>
      </c>
      <c r="G7" s="39">
        <v>2.24755364421E-2</v>
      </c>
      <c r="H7" s="39">
        <v>7.5283227658409899</v>
      </c>
      <c r="I7" s="39">
        <v>7.5507983022830896</v>
      </c>
      <c r="J7" s="35"/>
      <c r="K7" s="39"/>
      <c r="L7" s="39"/>
      <c r="M7" s="39"/>
      <c r="N7" s="39"/>
      <c r="O7" s="39"/>
      <c r="P7" s="39"/>
      <c r="Q7" s="35"/>
      <c r="R7" s="39"/>
      <c r="S7" s="39"/>
      <c r="T7" s="39"/>
      <c r="U7" s="39"/>
      <c r="V7" s="39"/>
      <c r="W7" s="39"/>
      <c r="X7" s="25"/>
      <c r="Y7" s="39"/>
      <c r="Z7" s="39"/>
      <c r="AA7" s="39"/>
      <c r="AB7" s="39"/>
      <c r="AC7" s="39"/>
      <c r="AD7" s="39"/>
      <c r="AE7" s="35"/>
      <c r="AF7" s="39"/>
      <c r="AG7" s="39"/>
      <c r="AH7" s="39"/>
      <c r="AI7" s="39"/>
      <c r="AJ7" s="39"/>
      <c r="AK7" s="39"/>
      <c r="AL7" s="35" t="s">
        <v>99</v>
      </c>
      <c r="AM7" s="39">
        <v>1.383290194E-3</v>
      </c>
      <c r="AN7" s="39">
        <v>3.9207089937174904E-3</v>
      </c>
      <c r="AO7" s="39">
        <v>5.3039991877174902E-3</v>
      </c>
      <c r="AP7" s="39">
        <v>1.44472432</v>
      </c>
      <c r="AQ7" s="39">
        <v>6.2349622714873298</v>
      </c>
      <c r="AR7" s="39">
        <v>7.6796865914873296</v>
      </c>
    </row>
    <row r="8" spans="1:44" ht="33.75" customHeight="1" x14ac:dyDescent="0.2">
      <c r="B8" s="54" t="s">
        <v>61</v>
      </c>
      <c r="C8" s="35" t="s">
        <v>100</v>
      </c>
      <c r="D8" s="39">
        <v>8.8320393098779298E-4</v>
      </c>
      <c r="E8" s="39">
        <v>3.6961518220311402E-3</v>
      </c>
      <c r="F8" s="39">
        <v>4.5793557530189304E-3</v>
      </c>
      <c r="G8" s="39">
        <v>7.2342081316473097</v>
      </c>
      <c r="H8" s="39">
        <v>11.7936942764055</v>
      </c>
      <c r="I8" s="39">
        <v>19.0279024080528</v>
      </c>
      <c r="J8" s="35" t="s">
        <v>100</v>
      </c>
      <c r="K8" s="39">
        <v>5.9540861149551001E-4</v>
      </c>
      <c r="L8" s="39">
        <v>3.5315776523097801E-3</v>
      </c>
      <c r="M8" s="39">
        <v>4.1269862638052901E-3</v>
      </c>
      <c r="N8" s="39">
        <v>3.5229339738281702</v>
      </c>
      <c r="O8" s="39">
        <v>15.253301364764701</v>
      </c>
      <c r="P8" s="39">
        <v>18.776235338592901</v>
      </c>
      <c r="Q8" s="35" t="s">
        <v>100</v>
      </c>
      <c r="R8" s="39">
        <v>5.9540861149551001E-4</v>
      </c>
      <c r="S8" s="39">
        <v>3.5315776523097801E-3</v>
      </c>
      <c r="T8" s="39">
        <v>4.1269862638052901E-3</v>
      </c>
      <c r="U8" s="39">
        <v>3.5229339738281702</v>
      </c>
      <c r="V8" s="39">
        <v>15.253301364764701</v>
      </c>
      <c r="W8" s="39">
        <v>18.776235338592901</v>
      </c>
      <c r="X8" s="35" t="s">
        <v>100</v>
      </c>
      <c r="Y8" s="39">
        <v>5.9540861149551001E-4</v>
      </c>
      <c r="Z8" s="39">
        <v>3.5315776523097801E-3</v>
      </c>
      <c r="AA8" s="39">
        <v>4.1269862638052901E-3</v>
      </c>
      <c r="AB8" s="39">
        <v>3.5229339738281702</v>
      </c>
      <c r="AC8" s="39">
        <v>15.253301364764701</v>
      </c>
      <c r="AD8" s="39">
        <v>18.776235338592901</v>
      </c>
      <c r="AE8" s="35" t="s">
        <v>100</v>
      </c>
      <c r="AF8" s="39">
        <v>5.9540861149551001E-4</v>
      </c>
      <c r="AG8" s="39">
        <v>3.5315776523097801E-3</v>
      </c>
      <c r="AH8" s="39">
        <v>4.1269862638052901E-3</v>
      </c>
      <c r="AI8" s="39">
        <v>3.5229339738281702</v>
      </c>
      <c r="AJ8" s="39">
        <v>15.253301364764701</v>
      </c>
      <c r="AK8" s="39">
        <v>18.776235338592901</v>
      </c>
      <c r="AL8" s="35" t="s">
        <v>100</v>
      </c>
      <c r="AM8" s="39">
        <v>5.9540861149551001E-4</v>
      </c>
      <c r="AN8" s="39">
        <v>3.5315776523097801E-3</v>
      </c>
      <c r="AO8" s="39">
        <v>4.1269862638052901E-3</v>
      </c>
      <c r="AP8" s="39">
        <v>3.5229339738281702</v>
      </c>
      <c r="AQ8" s="39">
        <v>15.253301364764701</v>
      </c>
      <c r="AR8" s="39">
        <v>18.776235338592901</v>
      </c>
    </row>
    <row r="9" spans="1:44" ht="33.75" customHeight="1" x14ac:dyDescent="0.2">
      <c r="B9" s="54" t="s">
        <v>62</v>
      </c>
      <c r="C9" s="35" t="s">
        <v>101</v>
      </c>
      <c r="D9" s="39">
        <v>2.6310295012235598E-5</v>
      </c>
      <c r="E9" s="39">
        <v>1.45795161451502E-2</v>
      </c>
      <c r="F9" s="39">
        <v>1.46058264401624E-2</v>
      </c>
      <c r="G9" s="39">
        <v>0.57842918337502103</v>
      </c>
      <c r="H9" s="39">
        <v>557.68419429426899</v>
      </c>
      <c r="I9" s="39">
        <v>558.26262347764396</v>
      </c>
      <c r="J9" s="35" t="s">
        <v>101</v>
      </c>
      <c r="K9" s="39">
        <v>3.38201875230782E-5</v>
      </c>
      <c r="L9" s="39">
        <v>6.75856686365522E-3</v>
      </c>
      <c r="M9" s="39">
        <v>6.7923870511782999E-3</v>
      </c>
      <c r="N9" s="39">
        <v>0.44991850772729203</v>
      </c>
      <c r="O9" s="39">
        <v>813.71827489921498</v>
      </c>
      <c r="P9" s="39">
        <v>814.16819340694201</v>
      </c>
      <c r="Q9" s="35" t="s">
        <v>101</v>
      </c>
      <c r="R9" s="39">
        <v>3.38201875230782E-5</v>
      </c>
      <c r="S9" s="39">
        <v>6.75856686365522E-3</v>
      </c>
      <c r="T9" s="39">
        <v>6.7923870511782999E-3</v>
      </c>
      <c r="U9" s="39">
        <v>0.44991850772729203</v>
      </c>
      <c r="V9" s="39">
        <v>813.71827489921498</v>
      </c>
      <c r="W9" s="39">
        <v>814.16819340694201</v>
      </c>
      <c r="X9" s="35" t="s">
        <v>101</v>
      </c>
      <c r="Y9" s="39">
        <v>3.38201875230782E-5</v>
      </c>
      <c r="Z9" s="39">
        <v>6.75856686365522E-3</v>
      </c>
      <c r="AA9" s="39">
        <v>6.7923870511782999E-3</v>
      </c>
      <c r="AB9" s="39">
        <v>0.44991850772729203</v>
      </c>
      <c r="AC9" s="39">
        <v>813.71827489921498</v>
      </c>
      <c r="AD9" s="39">
        <v>814.16819340694201</v>
      </c>
      <c r="AE9" s="35" t="s">
        <v>101</v>
      </c>
      <c r="AF9" s="39">
        <v>3.38201875230782E-5</v>
      </c>
      <c r="AG9" s="39">
        <v>6.75856686365522E-3</v>
      </c>
      <c r="AH9" s="39">
        <v>6.7923870511782999E-3</v>
      </c>
      <c r="AI9" s="39">
        <v>0.44991850772729203</v>
      </c>
      <c r="AJ9" s="39">
        <v>813.71827489921498</v>
      </c>
      <c r="AK9" s="39">
        <v>814.16819340694201</v>
      </c>
      <c r="AL9" s="35" t="s">
        <v>101</v>
      </c>
      <c r="AM9" s="39">
        <v>3.38201875230782E-5</v>
      </c>
      <c r="AN9" s="39">
        <v>6.75856686365522E-3</v>
      </c>
      <c r="AO9" s="39">
        <v>6.7923870511782999E-3</v>
      </c>
      <c r="AP9" s="39">
        <v>0.44991850772729203</v>
      </c>
      <c r="AQ9" s="39">
        <v>813.71827489921498</v>
      </c>
      <c r="AR9" s="39">
        <v>814.16819340694201</v>
      </c>
    </row>
    <row r="10" spans="1:44" ht="33.75" customHeight="1" x14ac:dyDescent="0.2">
      <c r="B10" s="54" t="s">
        <v>63</v>
      </c>
      <c r="C10" s="35" t="s">
        <v>102</v>
      </c>
      <c r="D10" s="39">
        <v>0.96405134709551499</v>
      </c>
      <c r="E10" s="39">
        <v>8.6357362142727004E-2</v>
      </c>
      <c r="F10" s="39">
        <v>1.0504087092382399</v>
      </c>
      <c r="G10" s="39">
        <v>1019.27488356788</v>
      </c>
      <c r="H10" s="39">
        <v>217.27783247341699</v>
      </c>
      <c r="I10" s="39">
        <v>1236.5527160413001</v>
      </c>
      <c r="J10" s="35" t="s">
        <v>102</v>
      </c>
      <c r="K10" s="39">
        <v>0.96405134709551499</v>
      </c>
      <c r="L10" s="39">
        <v>8.6357362142727004E-2</v>
      </c>
      <c r="M10" s="39">
        <v>1.0504087092382399</v>
      </c>
      <c r="N10" s="39">
        <v>1019.27488356788</v>
      </c>
      <c r="O10" s="39">
        <v>217.27783247341699</v>
      </c>
      <c r="P10" s="39">
        <v>1236.5527160413001</v>
      </c>
      <c r="Q10" s="35" t="s">
        <v>102</v>
      </c>
      <c r="R10" s="39">
        <v>0.96405134709551499</v>
      </c>
      <c r="S10" s="39">
        <v>8.6357362142727004E-2</v>
      </c>
      <c r="T10" s="39">
        <v>1.0504087092382399</v>
      </c>
      <c r="U10" s="39">
        <v>1019.27488356788</v>
      </c>
      <c r="V10" s="39">
        <v>217.27783247341699</v>
      </c>
      <c r="W10" s="39">
        <v>1236.5527160413001</v>
      </c>
      <c r="X10" s="35" t="s">
        <v>102</v>
      </c>
      <c r="Y10" s="39">
        <v>0.96405134709551499</v>
      </c>
      <c r="Z10" s="39">
        <v>8.6357362142727004E-2</v>
      </c>
      <c r="AA10" s="39">
        <v>1.0504087092382399</v>
      </c>
      <c r="AB10" s="39">
        <v>1019.27488356788</v>
      </c>
      <c r="AC10" s="39">
        <v>217.27783247341699</v>
      </c>
      <c r="AD10" s="39">
        <v>1236.5527160413001</v>
      </c>
      <c r="AE10" s="35" t="s">
        <v>102</v>
      </c>
      <c r="AF10" s="39">
        <v>0.96405134709551499</v>
      </c>
      <c r="AG10" s="39">
        <v>8.6357362142727004E-2</v>
      </c>
      <c r="AH10" s="39">
        <v>1.0504087092382399</v>
      </c>
      <c r="AI10" s="39">
        <v>1019.27488356788</v>
      </c>
      <c r="AJ10" s="39">
        <v>217.27783247341699</v>
      </c>
      <c r="AK10" s="39">
        <v>1236.5527160413001</v>
      </c>
      <c r="AL10" s="35" t="s">
        <v>102</v>
      </c>
      <c r="AM10" s="39">
        <v>0.96405134709551499</v>
      </c>
      <c r="AN10" s="39">
        <v>8.6357362142727004E-2</v>
      </c>
      <c r="AO10" s="39">
        <v>1.0504087092382399</v>
      </c>
      <c r="AP10" s="39">
        <v>1019.27488356788</v>
      </c>
      <c r="AQ10" s="39">
        <v>217.27783247341699</v>
      </c>
      <c r="AR10" s="39">
        <v>1236.5527160413001</v>
      </c>
    </row>
    <row r="11" spans="1:44" ht="33.75" customHeight="1" x14ac:dyDescent="0.2">
      <c r="B11" s="54" t="s">
        <v>64</v>
      </c>
      <c r="C11" s="35" t="s">
        <v>103</v>
      </c>
      <c r="D11" s="39">
        <v>0.43273223690504498</v>
      </c>
      <c r="E11" s="39">
        <v>0.15080288090952099</v>
      </c>
      <c r="F11" s="39">
        <v>0.58353511781456602</v>
      </c>
      <c r="G11" s="39">
        <v>442.95140985145002</v>
      </c>
      <c r="H11" s="39">
        <v>287.83542313765901</v>
      </c>
      <c r="I11" s="39">
        <v>730.78683298910903</v>
      </c>
      <c r="J11" s="35" t="s">
        <v>103</v>
      </c>
      <c r="K11" s="39">
        <v>0.421316776201622</v>
      </c>
      <c r="L11" s="39">
        <v>0.108935194783085</v>
      </c>
      <c r="M11" s="39">
        <v>0.530251970984707</v>
      </c>
      <c r="N11" s="39">
        <v>427.795741943476</v>
      </c>
      <c r="O11" s="39">
        <v>261.74615573414701</v>
      </c>
      <c r="P11" s="39">
        <v>689.54189767762296</v>
      </c>
      <c r="Q11" s="35" t="s">
        <v>103</v>
      </c>
      <c r="R11" s="39">
        <v>0.421316776201622</v>
      </c>
      <c r="S11" s="39">
        <v>0.108935194783085</v>
      </c>
      <c r="T11" s="39">
        <v>0.530251970984707</v>
      </c>
      <c r="U11" s="39">
        <v>427.795741943476</v>
      </c>
      <c r="V11" s="39">
        <v>261.74615573414701</v>
      </c>
      <c r="W11" s="39">
        <v>689.54189767762296</v>
      </c>
      <c r="X11" s="35" t="s">
        <v>103</v>
      </c>
      <c r="Y11" s="39">
        <v>0.421316776201622</v>
      </c>
      <c r="Z11" s="39">
        <v>0.108935194783085</v>
      </c>
      <c r="AA11" s="39">
        <v>0.530251970984707</v>
      </c>
      <c r="AB11" s="39">
        <v>427.795741943476</v>
      </c>
      <c r="AC11" s="39">
        <v>261.74615573414701</v>
      </c>
      <c r="AD11" s="39">
        <v>689.54189767762296</v>
      </c>
      <c r="AE11" s="35" t="s">
        <v>103</v>
      </c>
      <c r="AF11" s="39">
        <v>0.421316776201622</v>
      </c>
      <c r="AG11" s="39">
        <v>0.108935194783085</v>
      </c>
      <c r="AH11" s="39">
        <v>0.530251970984707</v>
      </c>
      <c r="AI11" s="39">
        <v>427.795741943476</v>
      </c>
      <c r="AJ11" s="39">
        <v>261.74615573414701</v>
      </c>
      <c r="AK11" s="39">
        <v>689.54189767762296</v>
      </c>
      <c r="AL11" s="35" t="s">
        <v>103</v>
      </c>
      <c r="AM11" s="39">
        <v>0.421316776201622</v>
      </c>
      <c r="AN11" s="39">
        <v>0.108935194783085</v>
      </c>
      <c r="AO11" s="39">
        <v>0.530251970984707</v>
      </c>
      <c r="AP11" s="39">
        <v>427.795741943476</v>
      </c>
      <c r="AQ11" s="39">
        <v>261.74615573414701</v>
      </c>
      <c r="AR11" s="39">
        <v>689.54189767762296</v>
      </c>
    </row>
    <row r="12" spans="1:44" ht="33.75" customHeight="1" x14ac:dyDescent="0.2">
      <c r="B12" s="54" t="s">
        <v>65</v>
      </c>
      <c r="C12" s="35" t="s">
        <v>104</v>
      </c>
      <c r="D12" s="39">
        <v>0.81515760817094796</v>
      </c>
      <c r="E12" s="39">
        <v>0.20849569774896401</v>
      </c>
      <c r="F12" s="39">
        <v>1.02365330591991</v>
      </c>
      <c r="G12" s="39">
        <v>962.28743831212205</v>
      </c>
      <c r="H12" s="39">
        <v>409.90331074341401</v>
      </c>
      <c r="I12" s="39">
        <v>1372.19074905554</v>
      </c>
      <c r="J12" s="35" t="s">
        <v>104</v>
      </c>
      <c r="K12" s="39">
        <v>0.81515760817094796</v>
      </c>
      <c r="L12" s="39">
        <v>0.20849569774896401</v>
      </c>
      <c r="M12" s="39">
        <v>1.02365330591991</v>
      </c>
      <c r="N12" s="39">
        <v>962.28743831212205</v>
      </c>
      <c r="O12" s="39">
        <v>409.90331074341401</v>
      </c>
      <c r="P12" s="39">
        <v>1372.19074905554</v>
      </c>
      <c r="Q12" s="35" t="s">
        <v>104</v>
      </c>
      <c r="R12" s="39">
        <v>0.81515760817094796</v>
      </c>
      <c r="S12" s="39">
        <v>0.20849569774896401</v>
      </c>
      <c r="T12" s="39">
        <v>1.02365330591991</v>
      </c>
      <c r="U12" s="39">
        <v>962.28743831212205</v>
      </c>
      <c r="V12" s="39">
        <v>409.90331074341401</v>
      </c>
      <c r="W12" s="39">
        <v>1372.19074905554</v>
      </c>
      <c r="X12" s="35" t="s">
        <v>104</v>
      </c>
      <c r="Y12" s="39">
        <v>0.81515760817094796</v>
      </c>
      <c r="Z12" s="39">
        <v>0.20849569774896401</v>
      </c>
      <c r="AA12" s="39">
        <v>1.02365330591991</v>
      </c>
      <c r="AB12" s="39">
        <v>962.28743831212205</v>
      </c>
      <c r="AC12" s="39">
        <v>409.90331074341401</v>
      </c>
      <c r="AD12" s="39">
        <v>1372.19074905554</v>
      </c>
      <c r="AE12" s="35" t="s">
        <v>104</v>
      </c>
      <c r="AF12" s="39">
        <v>0.81515760817094796</v>
      </c>
      <c r="AG12" s="39">
        <v>0.20849569774896401</v>
      </c>
      <c r="AH12" s="39">
        <v>1.02365330591991</v>
      </c>
      <c r="AI12" s="39">
        <v>962.28743831212205</v>
      </c>
      <c r="AJ12" s="39">
        <v>409.90331074341401</v>
      </c>
      <c r="AK12" s="39">
        <v>1372.19074905554</v>
      </c>
      <c r="AL12" s="35" t="s">
        <v>104</v>
      </c>
      <c r="AM12" s="39">
        <v>0.81515760817094796</v>
      </c>
      <c r="AN12" s="39">
        <v>0.20849569774896401</v>
      </c>
      <c r="AO12" s="39">
        <v>1.02365330591991</v>
      </c>
      <c r="AP12" s="39">
        <v>962.28743831212205</v>
      </c>
      <c r="AQ12" s="39">
        <v>409.90331074341401</v>
      </c>
      <c r="AR12" s="39">
        <v>1372.19074905554</v>
      </c>
    </row>
    <row r="13" spans="1:44" ht="33.75" customHeight="1" x14ac:dyDescent="0.2">
      <c r="B13" s="54" t="s">
        <v>66</v>
      </c>
      <c r="C13" s="35" t="s">
        <v>103</v>
      </c>
      <c r="D13" s="39">
        <v>0.43273223690504498</v>
      </c>
      <c r="E13" s="39">
        <v>0.15080288090952099</v>
      </c>
      <c r="F13" s="39">
        <v>0.58353511781456602</v>
      </c>
      <c r="G13" s="39">
        <v>442.95140985145002</v>
      </c>
      <c r="H13" s="39">
        <v>287.83542313765901</v>
      </c>
      <c r="I13" s="39">
        <v>730.78683298910903</v>
      </c>
      <c r="J13" s="35" t="s">
        <v>103</v>
      </c>
      <c r="K13" s="39">
        <v>0.96405134709551499</v>
      </c>
      <c r="L13" s="39">
        <v>8.6357362142727004E-2</v>
      </c>
      <c r="M13" s="39">
        <v>1.0504087092382399</v>
      </c>
      <c r="N13" s="39">
        <v>1019.27488356788</v>
      </c>
      <c r="O13" s="39">
        <v>217.27783247341699</v>
      </c>
      <c r="P13" s="39">
        <v>1236.5527160413001</v>
      </c>
      <c r="Q13" s="35" t="s">
        <v>103</v>
      </c>
      <c r="R13" s="39">
        <v>0.96405134709551499</v>
      </c>
      <c r="S13" s="39">
        <v>8.6357362142727004E-2</v>
      </c>
      <c r="T13" s="39">
        <v>1.0504087092382399</v>
      </c>
      <c r="U13" s="39">
        <v>1019.27488356788</v>
      </c>
      <c r="V13" s="39">
        <v>217.27783247341699</v>
      </c>
      <c r="W13" s="39">
        <v>1236.5527160413001</v>
      </c>
      <c r="X13" s="35" t="s">
        <v>103</v>
      </c>
      <c r="Y13" s="39">
        <v>0.96405134709551499</v>
      </c>
      <c r="Z13" s="39">
        <v>8.6357362142727004E-2</v>
      </c>
      <c r="AA13" s="39">
        <v>1.0504087092382399</v>
      </c>
      <c r="AB13" s="39">
        <v>1019.27488356788</v>
      </c>
      <c r="AC13" s="39">
        <v>217.27783247341699</v>
      </c>
      <c r="AD13" s="39">
        <v>1236.5527160413001</v>
      </c>
      <c r="AE13" s="35" t="s">
        <v>103</v>
      </c>
      <c r="AF13" s="39">
        <v>0.96405134709551499</v>
      </c>
      <c r="AG13" s="39">
        <v>8.6357362142727004E-2</v>
      </c>
      <c r="AH13" s="39">
        <v>1.0504087092382399</v>
      </c>
      <c r="AI13" s="39">
        <v>1019.27488356788</v>
      </c>
      <c r="AJ13" s="39">
        <v>217.27783247341699</v>
      </c>
      <c r="AK13" s="39">
        <v>1236.5527160413001</v>
      </c>
      <c r="AL13" s="35" t="s">
        <v>103</v>
      </c>
      <c r="AM13" s="39">
        <v>0.96405134709551499</v>
      </c>
      <c r="AN13" s="39">
        <v>8.6357362142727004E-2</v>
      </c>
      <c r="AO13" s="39">
        <v>1.0504087092382399</v>
      </c>
      <c r="AP13" s="39">
        <v>1019.27488356788</v>
      </c>
      <c r="AQ13" s="39">
        <v>217.27783247341699</v>
      </c>
      <c r="AR13" s="39">
        <v>1236.5527160413001</v>
      </c>
    </row>
    <row r="14" spans="1:44" ht="33.75" customHeight="1" x14ac:dyDescent="0.2">
      <c r="B14" s="54" t="s">
        <v>67</v>
      </c>
      <c r="C14" s="35" t="s">
        <v>105</v>
      </c>
      <c r="D14" s="39">
        <v>0</v>
      </c>
      <c r="E14" s="39">
        <v>2.9473191011706801E-2</v>
      </c>
      <c r="F14" s="39">
        <v>2.9473191011706801E-2</v>
      </c>
      <c r="G14" s="39">
        <v>9.6257581892800008</v>
      </c>
      <c r="H14" s="39">
        <v>65.946209473102797</v>
      </c>
      <c r="I14" s="39">
        <v>75.571967662382804</v>
      </c>
      <c r="J14" s="35" t="s">
        <v>106</v>
      </c>
      <c r="K14" s="39">
        <v>0</v>
      </c>
      <c r="L14" s="39">
        <v>2.8020370332680799E-2</v>
      </c>
      <c r="M14" s="39">
        <v>2.8020370332680799E-2</v>
      </c>
      <c r="N14" s="39">
        <v>9.62576029355</v>
      </c>
      <c r="O14" s="39">
        <v>62.695436290072699</v>
      </c>
      <c r="P14" s="39">
        <v>72.321196583622694</v>
      </c>
      <c r="Q14" s="35" t="s">
        <v>107</v>
      </c>
      <c r="R14" s="39">
        <v>0</v>
      </c>
      <c r="S14" s="39">
        <v>3.1317880959744797E-2</v>
      </c>
      <c r="T14" s="39">
        <v>3.1317880959744797E-2</v>
      </c>
      <c r="U14" s="39">
        <v>9.6257617075000006</v>
      </c>
      <c r="V14" s="39">
        <v>72.313204932861595</v>
      </c>
      <c r="W14" s="39">
        <v>81.938966640361599</v>
      </c>
      <c r="X14" s="35" t="s">
        <v>108</v>
      </c>
      <c r="Y14" s="39">
        <v>0</v>
      </c>
      <c r="Z14" s="39">
        <v>2.96698584718336E-2</v>
      </c>
      <c r="AA14" s="39">
        <v>2.96698584718336E-2</v>
      </c>
      <c r="AB14" s="39">
        <v>9.6258199351999991</v>
      </c>
      <c r="AC14" s="39">
        <v>69.878195394349802</v>
      </c>
      <c r="AD14" s="39">
        <v>79.504015329549802</v>
      </c>
      <c r="AE14" s="35" t="s">
        <v>109</v>
      </c>
      <c r="AF14" s="39">
        <v>0</v>
      </c>
      <c r="AG14" s="39">
        <v>2.1991284284999E-2</v>
      </c>
      <c r="AH14" s="39">
        <v>2.1991284284999E-2</v>
      </c>
      <c r="AI14" s="39">
        <v>9.6260186068000007</v>
      </c>
      <c r="AJ14" s="39">
        <v>53.034668519307701</v>
      </c>
      <c r="AK14" s="39">
        <v>62.660687126107703</v>
      </c>
      <c r="AL14" s="35" t="s">
        <v>110</v>
      </c>
      <c r="AM14" s="39">
        <v>0</v>
      </c>
      <c r="AN14" s="39">
        <v>2.9933778375676501E-2</v>
      </c>
      <c r="AO14" s="39">
        <v>2.9933778375676501E-2</v>
      </c>
      <c r="AP14" s="39">
        <v>9.6257998330022492</v>
      </c>
      <c r="AQ14" s="39">
        <v>69.648728535091806</v>
      </c>
      <c r="AR14" s="39">
        <v>79.274528368094096</v>
      </c>
    </row>
    <row r="15" spans="1:44" ht="33.75" customHeight="1" x14ac:dyDescent="0.2">
      <c r="B15" s="54" t="s">
        <v>68</v>
      </c>
      <c r="C15" s="35" t="s">
        <v>111</v>
      </c>
      <c r="D15" s="39">
        <v>5.1423659999999998E-5</v>
      </c>
      <c r="E15" s="39">
        <v>1.72561555047177E-2</v>
      </c>
      <c r="F15" s="39">
        <v>1.7307579164717701E-2</v>
      </c>
      <c r="G15" s="39">
        <v>10.112788800000001</v>
      </c>
      <c r="H15" s="39">
        <v>37.279959379891999</v>
      </c>
      <c r="I15" s="39">
        <v>47.392748179892003</v>
      </c>
      <c r="J15" s="35" t="s">
        <v>112</v>
      </c>
      <c r="K15" s="39">
        <v>0</v>
      </c>
      <c r="L15" s="39">
        <v>1.41231232686917E-2</v>
      </c>
      <c r="M15" s="39">
        <v>1.41231232686917E-2</v>
      </c>
      <c r="N15" s="39">
        <v>0</v>
      </c>
      <c r="O15" s="39">
        <v>41.1576658198762</v>
      </c>
      <c r="P15" s="39">
        <v>41.1576658198762</v>
      </c>
      <c r="Q15" s="35" t="s">
        <v>112</v>
      </c>
      <c r="R15" s="39">
        <v>0</v>
      </c>
      <c r="S15" s="39">
        <v>1.41231232686917E-2</v>
      </c>
      <c r="T15" s="39">
        <v>1.41231232686917E-2</v>
      </c>
      <c r="U15" s="39">
        <v>0</v>
      </c>
      <c r="V15" s="39">
        <v>41.1576658198762</v>
      </c>
      <c r="W15" s="39">
        <v>41.1576658198762</v>
      </c>
      <c r="X15" s="35" t="s">
        <v>112</v>
      </c>
      <c r="Y15" s="39">
        <v>0</v>
      </c>
      <c r="Z15" s="39">
        <v>1.41231232686917E-2</v>
      </c>
      <c r="AA15" s="39">
        <v>1.41231232686917E-2</v>
      </c>
      <c r="AB15" s="39">
        <v>0</v>
      </c>
      <c r="AC15" s="39">
        <v>41.1576658198762</v>
      </c>
      <c r="AD15" s="39">
        <v>41.1576658198762</v>
      </c>
      <c r="AE15" s="35" t="s">
        <v>112</v>
      </c>
      <c r="AF15" s="39">
        <v>0</v>
      </c>
      <c r="AG15" s="39">
        <v>1.41231232686917E-2</v>
      </c>
      <c r="AH15" s="39">
        <v>1.41231232686917E-2</v>
      </c>
      <c r="AI15" s="39">
        <v>0</v>
      </c>
      <c r="AJ15" s="39">
        <v>41.1576658198762</v>
      </c>
      <c r="AK15" s="39">
        <v>41.1576658198762</v>
      </c>
      <c r="AL15" s="35" t="s">
        <v>112</v>
      </c>
      <c r="AM15" s="39">
        <v>0</v>
      </c>
      <c r="AN15" s="39">
        <v>1.41231232686917E-2</v>
      </c>
      <c r="AO15" s="39">
        <v>1.41231232686917E-2</v>
      </c>
      <c r="AP15" s="39">
        <v>0</v>
      </c>
      <c r="AQ15" s="39">
        <v>41.1576658198762</v>
      </c>
      <c r="AR15" s="39">
        <v>41.1576658198762</v>
      </c>
    </row>
    <row r="16" spans="1:44" ht="33.75" customHeight="1" x14ac:dyDescent="0.2">
      <c r="B16" s="54" t="s">
        <v>69</v>
      </c>
      <c r="C16" s="35" t="s">
        <v>111</v>
      </c>
      <c r="D16" s="39">
        <v>5.1423659999999998E-5</v>
      </c>
      <c r="E16" s="39">
        <v>1.72561555047177E-2</v>
      </c>
      <c r="F16" s="39">
        <v>1.7307579164717701E-2</v>
      </c>
      <c r="G16" s="39">
        <v>10.112788800000001</v>
      </c>
      <c r="H16" s="39">
        <v>37.279959379891999</v>
      </c>
      <c r="I16" s="39">
        <v>47.392748179892003</v>
      </c>
      <c r="J16" s="35" t="s">
        <v>113</v>
      </c>
      <c r="K16" s="39">
        <v>0</v>
      </c>
      <c r="L16" s="39">
        <v>1.7474705538990401E-2</v>
      </c>
      <c r="M16" s="39">
        <v>1.7474705538990401E-2</v>
      </c>
      <c r="N16" s="39">
        <v>0</v>
      </c>
      <c r="O16" s="39">
        <v>51.000938412458503</v>
      </c>
      <c r="P16" s="39">
        <v>51.000938412458503</v>
      </c>
      <c r="Q16" s="35" t="s">
        <v>113</v>
      </c>
      <c r="R16" s="39">
        <v>0</v>
      </c>
      <c r="S16" s="39">
        <v>1.7474705538990401E-2</v>
      </c>
      <c r="T16" s="39">
        <v>1.7474705538990401E-2</v>
      </c>
      <c r="U16" s="39">
        <v>0</v>
      </c>
      <c r="V16" s="39">
        <v>51.000938412458503</v>
      </c>
      <c r="W16" s="39">
        <v>51.000938412458503</v>
      </c>
      <c r="X16" s="35" t="s">
        <v>113</v>
      </c>
      <c r="Y16" s="39">
        <v>0</v>
      </c>
      <c r="Z16" s="39">
        <v>1.7474705538990401E-2</v>
      </c>
      <c r="AA16" s="39">
        <v>1.7474705538990401E-2</v>
      </c>
      <c r="AB16" s="39">
        <v>0</v>
      </c>
      <c r="AC16" s="39">
        <v>51.000938412458503</v>
      </c>
      <c r="AD16" s="39">
        <v>51.000938412458503</v>
      </c>
      <c r="AE16" s="35" t="s">
        <v>113</v>
      </c>
      <c r="AF16" s="39">
        <v>0</v>
      </c>
      <c r="AG16" s="39">
        <v>1.7474705538990401E-2</v>
      </c>
      <c r="AH16" s="39">
        <v>1.7474705538990401E-2</v>
      </c>
      <c r="AI16" s="39">
        <v>0</v>
      </c>
      <c r="AJ16" s="39">
        <v>51.000938412458503</v>
      </c>
      <c r="AK16" s="39">
        <v>51.000938412458503</v>
      </c>
      <c r="AL16" s="35" t="s">
        <v>113</v>
      </c>
      <c r="AM16" s="39">
        <v>0</v>
      </c>
      <c r="AN16" s="39">
        <v>1.7474705538990401E-2</v>
      </c>
      <c r="AO16" s="39">
        <v>1.7474705538990401E-2</v>
      </c>
      <c r="AP16" s="39">
        <v>0</v>
      </c>
      <c r="AQ16" s="39">
        <v>51.000938412458503</v>
      </c>
      <c r="AR16" s="39">
        <v>51.000938412458503</v>
      </c>
    </row>
    <row r="17" spans="2:44" ht="33.75" customHeight="1" x14ac:dyDescent="0.2">
      <c r="B17" s="54" t="s">
        <v>70</v>
      </c>
      <c r="C17" s="35" t="s">
        <v>114</v>
      </c>
      <c r="D17" s="39">
        <v>6.2124677999999996E-3</v>
      </c>
      <c r="E17" s="39">
        <v>5.6397029967915797E-2</v>
      </c>
      <c r="F17" s="39">
        <v>6.26094977679158E-2</v>
      </c>
      <c r="G17" s="39">
        <v>93.264566133866396</v>
      </c>
      <c r="H17" s="39">
        <v>149.465517334222</v>
      </c>
      <c r="I17" s="39">
        <v>242.730083468088</v>
      </c>
      <c r="J17" s="35" t="s">
        <v>114</v>
      </c>
      <c r="K17" s="39">
        <v>6.2124677999999996E-3</v>
      </c>
      <c r="L17" s="39">
        <v>5.6397029967915797E-2</v>
      </c>
      <c r="M17" s="39">
        <v>6.26094977679158E-2</v>
      </c>
      <c r="N17" s="39">
        <v>93.264566133866396</v>
      </c>
      <c r="O17" s="39">
        <v>149.465517334222</v>
      </c>
      <c r="P17" s="39">
        <v>242.730083468088</v>
      </c>
      <c r="Q17" s="35" t="s">
        <v>114</v>
      </c>
      <c r="R17" s="39">
        <v>6.2124677999999996E-3</v>
      </c>
      <c r="S17" s="39">
        <v>5.6397029967915797E-2</v>
      </c>
      <c r="T17" s="39">
        <v>6.26094977679158E-2</v>
      </c>
      <c r="U17" s="39">
        <v>93.264566133866396</v>
      </c>
      <c r="V17" s="39">
        <v>149.465517334222</v>
      </c>
      <c r="W17" s="39">
        <v>242.730083468088</v>
      </c>
      <c r="X17" s="35" t="s">
        <v>114</v>
      </c>
      <c r="Y17" s="39">
        <v>6.2124677999999996E-3</v>
      </c>
      <c r="Z17" s="39">
        <v>5.6397029967915797E-2</v>
      </c>
      <c r="AA17" s="39">
        <v>6.26094977679158E-2</v>
      </c>
      <c r="AB17" s="39">
        <v>93.264566133866396</v>
      </c>
      <c r="AC17" s="39">
        <v>149.465517334222</v>
      </c>
      <c r="AD17" s="39">
        <v>242.730083468088</v>
      </c>
      <c r="AE17" s="35" t="s">
        <v>114</v>
      </c>
      <c r="AF17" s="39">
        <v>6.2124677999999996E-3</v>
      </c>
      <c r="AG17" s="39">
        <v>5.6397029967915797E-2</v>
      </c>
      <c r="AH17" s="39">
        <v>6.26094977679158E-2</v>
      </c>
      <c r="AI17" s="39">
        <v>93.264566133866396</v>
      </c>
      <c r="AJ17" s="39">
        <v>149.465517334222</v>
      </c>
      <c r="AK17" s="39">
        <v>242.730083468088</v>
      </c>
      <c r="AL17" s="35" t="s">
        <v>114</v>
      </c>
      <c r="AM17" s="39">
        <v>6.2124677999999996E-3</v>
      </c>
      <c r="AN17" s="39">
        <v>5.6397029967915797E-2</v>
      </c>
      <c r="AO17" s="39">
        <v>6.26094977679158E-2</v>
      </c>
      <c r="AP17" s="39">
        <v>93.264566133866396</v>
      </c>
      <c r="AQ17" s="39">
        <v>149.465517334222</v>
      </c>
      <c r="AR17" s="39">
        <v>242.730083468088</v>
      </c>
    </row>
    <row r="18" spans="2:44" ht="33.75" customHeight="1" x14ac:dyDescent="0.2">
      <c r="B18" s="54" t="s">
        <v>71</v>
      </c>
      <c r="C18" s="35" t="s">
        <v>115</v>
      </c>
      <c r="D18" s="39">
        <v>1.7031044917943002E-2</v>
      </c>
      <c r="E18" s="39">
        <v>0.301236768851954</v>
      </c>
      <c r="F18" s="39">
        <v>0.31826781376989699</v>
      </c>
      <c r="G18" s="39">
        <v>31.300257961029999</v>
      </c>
      <c r="H18" s="39">
        <v>388.48155036516101</v>
      </c>
      <c r="I18" s="39">
        <v>419.78180832619103</v>
      </c>
      <c r="J18" s="35" t="s">
        <v>115</v>
      </c>
      <c r="K18" s="39">
        <v>1.7031044917943002E-2</v>
      </c>
      <c r="L18" s="39">
        <v>0.301236768851954</v>
      </c>
      <c r="M18" s="39">
        <v>0.31826781376989699</v>
      </c>
      <c r="N18" s="39">
        <v>31.300257961029999</v>
      </c>
      <c r="O18" s="39">
        <v>388.48155036516101</v>
      </c>
      <c r="P18" s="39">
        <v>419.78180832619103</v>
      </c>
      <c r="Q18" s="35" t="s">
        <v>115</v>
      </c>
      <c r="R18" s="39">
        <v>1.7031044917943002E-2</v>
      </c>
      <c r="S18" s="39">
        <v>0.301236768851954</v>
      </c>
      <c r="T18" s="39">
        <v>0.31826781376989699</v>
      </c>
      <c r="U18" s="39">
        <v>31.300257961029999</v>
      </c>
      <c r="V18" s="39">
        <v>388.48155036516101</v>
      </c>
      <c r="W18" s="39">
        <v>419.78180832619103</v>
      </c>
      <c r="X18" s="35" t="s">
        <v>115</v>
      </c>
      <c r="Y18" s="39">
        <v>1.7031044917943002E-2</v>
      </c>
      <c r="Z18" s="39">
        <v>0.301236768851954</v>
      </c>
      <c r="AA18" s="39">
        <v>0.31826781376989699</v>
      </c>
      <c r="AB18" s="39">
        <v>31.300257961029999</v>
      </c>
      <c r="AC18" s="39">
        <v>388.48155036516101</v>
      </c>
      <c r="AD18" s="39">
        <v>419.78180832619103</v>
      </c>
      <c r="AE18" s="35" t="s">
        <v>115</v>
      </c>
      <c r="AF18" s="39">
        <v>1.7031044917943002E-2</v>
      </c>
      <c r="AG18" s="39">
        <v>0.301236768851954</v>
      </c>
      <c r="AH18" s="39">
        <v>0.31826781376989699</v>
      </c>
      <c r="AI18" s="39">
        <v>31.300257961029999</v>
      </c>
      <c r="AJ18" s="39">
        <v>388.48155036516101</v>
      </c>
      <c r="AK18" s="39">
        <v>419.78180832619103</v>
      </c>
      <c r="AL18" s="35" t="s">
        <v>115</v>
      </c>
      <c r="AM18" s="39">
        <v>1.7031044917943002E-2</v>
      </c>
      <c r="AN18" s="39">
        <v>0.301236768851954</v>
      </c>
      <c r="AO18" s="39">
        <v>0.31826781376989699</v>
      </c>
      <c r="AP18" s="39">
        <v>31.300257961029999</v>
      </c>
      <c r="AQ18" s="39">
        <v>388.48155036516101</v>
      </c>
      <c r="AR18" s="39">
        <v>419.78180832619103</v>
      </c>
    </row>
    <row r="19" spans="2:44" ht="33.75" customHeight="1" x14ac:dyDescent="0.2">
      <c r="B19" s="54" t="s">
        <v>72</v>
      </c>
      <c r="C19" s="35" t="s">
        <v>111</v>
      </c>
      <c r="D19" s="39">
        <v>5.1423659999999998E-5</v>
      </c>
      <c r="E19" s="39">
        <v>1.72561555047177E-2</v>
      </c>
      <c r="F19" s="39">
        <v>1.7307579164717701E-2</v>
      </c>
      <c r="G19" s="39">
        <v>10.112788800000001</v>
      </c>
      <c r="H19" s="39">
        <v>37.279959379891999</v>
      </c>
      <c r="I19" s="39">
        <v>47.392748179892003</v>
      </c>
      <c r="J19" s="35" t="s">
        <v>112</v>
      </c>
      <c r="K19" s="39">
        <v>0</v>
      </c>
      <c r="L19" s="39">
        <v>1.41231232686917E-2</v>
      </c>
      <c r="M19" s="39">
        <v>1.41231232686917E-2</v>
      </c>
      <c r="N19" s="39">
        <v>0</v>
      </c>
      <c r="O19" s="39">
        <v>41.1576658198762</v>
      </c>
      <c r="P19" s="39">
        <v>41.1576658198762</v>
      </c>
      <c r="Q19" s="35" t="s">
        <v>112</v>
      </c>
      <c r="R19" s="39">
        <v>0</v>
      </c>
      <c r="S19" s="39">
        <v>1.41231232686917E-2</v>
      </c>
      <c r="T19" s="39">
        <v>1.41231232686917E-2</v>
      </c>
      <c r="U19" s="39">
        <v>0</v>
      </c>
      <c r="V19" s="39">
        <v>41.1576658198762</v>
      </c>
      <c r="W19" s="39">
        <v>41.1576658198762</v>
      </c>
      <c r="X19" s="35" t="s">
        <v>112</v>
      </c>
      <c r="Y19" s="39">
        <v>0</v>
      </c>
      <c r="Z19" s="39">
        <v>1.41231232686917E-2</v>
      </c>
      <c r="AA19" s="39">
        <v>1.41231232686917E-2</v>
      </c>
      <c r="AB19" s="39">
        <v>0</v>
      </c>
      <c r="AC19" s="39">
        <v>41.1576658198762</v>
      </c>
      <c r="AD19" s="39">
        <v>41.1576658198762</v>
      </c>
      <c r="AE19" s="35" t="s">
        <v>112</v>
      </c>
      <c r="AF19" s="39">
        <v>0</v>
      </c>
      <c r="AG19" s="39">
        <v>1.41231232686917E-2</v>
      </c>
      <c r="AH19" s="39">
        <v>1.41231232686917E-2</v>
      </c>
      <c r="AI19" s="39">
        <v>0</v>
      </c>
      <c r="AJ19" s="39">
        <v>41.1576658198762</v>
      </c>
      <c r="AK19" s="39">
        <v>41.1576658198762</v>
      </c>
      <c r="AL19" s="35" t="s">
        <v>112</v>
      </c>
      <c r="AM19" s="39">
        <v>0</v>
      </c>
      <c r="AN19" s="39">
        <v>1.41231232686917E-2</v>
      </c>
      <c r="AO19" s="39">
        <v>1.41231232686917E-2</v>
      </c>
      <c r="AP19" s="39">
        <v>0</v>
      </c>
      <c r="AQ19" s="39">
        <v>41.1576658198762</v>
      </c>
      <c r="AR19" s="39">
        <v>41.1576658198762</v>
      </c>
    </row>
    <row r="20" spans="2:44" ht="33.75" customHeight="1" x14ac:dyDescent="0.2">
      <c r="B20" s="54" t="s">
        <v>73</v>
      </c>
      <c r="C20" s="35" t="s">
        <v>116</v>
      </c>
      <c r="D20" s="39">
        <v>0</v>
      </c>
      <c r="E20" s="39">
        <v>0</v>
      </c>
      <c r="F20" s="39">
        <v>0</v>
      </c>
      <c r="G20" s="39">
        <v>0</v>
      </c>
      <c r="H20" s="39">
        <v>0</v>
      </c>
      <c r="I20" s="39">
        <v>0</v>
      </c>
      <c r="J20" s="35" t="s">
        <v>116</v>
      </c>
      <c r="K20" s="39">
        <v>0</v>
      </c>
      <c r="L20" s="39">
        <v>0</v>
      </c>
      <c r="M20" s="39">
        <v>0</v>
      </c>
      <c r="N20" s="39">
        <v>0</v>
      </c>
      <c r="O20" s="39">
        <v>0</v>
      </c>
      <c r="P20" s="39">
        <v>0</v>
      </c>
      <c r="Q20" s="35" t="s">
        <v>116</v>
      </c>
      <c r="R20" s="39">
        <v>0</v>
      </c>
      <c r="S20" s="39">
        <v>0</v>
      </c>
      <c r="T20" s="39">
        <v>0</v>
      </c>
      <c r="U20" s="39">
        <v>0</v>
      </c>
      <c r="V20" s="39">
        <v>0</v>
      </c>
      <c r="W20" s="39">
        <v>0</v>
      </c>
      <c r="X20" s="35" t="s">
        <v>116</v>
      </c>
      <c r="Y20" s="39">
        <v>0</v>
      </c>
      <c r="Z20" s="39">
        <v>0</v>
      </c>
      <c r="AA20" s="39">
        <v>0</v>
      </c>
      <c r="AB20" s="39">
        <v>0</v>
      </c>
      <c r="AC20" s="39">
        <v>0</v>
      </c>
      <c r="AD20" s="39">
        <v>0</v>
      </c>
      <c r="AE20" s="35" t="s">
        <v>116</v>
      </c>
      <c r="AF20" s="39">
        <v>0</v>
      </c>
      <c r="AG20" s="39">
        <v>0</v>
      </c>
      <c r="AH20" s="39">
        <v>0</v>
      </c>
      <c r="AI20" s="39">
        <v>0</v>
      </c>
      <c r="AJ20" s="39">
        <v>0</v>
      </c>
      <c r="AK20" s="39">
        <v>0</v>
      </c>
      <c r="AL20" s="35" t="s">
        <v>116</v>
      </c>
      <c r="AM20" s="39">
        <v>0</v>
      </c>
      <c r="AN20" s="39">
        <v>0</v>
      </c>
      <c r="AO20" s="39">
        <v>0</v>
      </c>
      <c r="AP20" s="39">
        <v>0</v>
      </c>
      <c r="AQ20" s="39">
        <v>0</v>
      </c>
      <c r="AR20" s="39">
        <v>0</v>
      </c>
    </row>
    <row r="21" spans="2:44" ht="33.75" customHeight="1" x14ac:dyDescent="0.2">
      <c r="B21" s="54" t="s">
        <v>74</v>
      </c>
      <c r="C21" s="35" t="s">
        <v>111</v>
      </c>
      <c r="D21" s="39">
        <v>5.1423659999999998E-5</v>
      </c>
      <c r="E21" s="39">
        <v>1.72561555047177E-2</v>
      </c>
      <c r="F21" s="39">
        <v>1.7307579164717701E-2</v>
      </c>
      <c r="G21" s="39">
        <v>10.112788800000001</v>
      </c>
      <c r="H21" s="39">
        <v>37.279959379891999</v>
      </c>
      <c r="I21" s="39">
        <v>47.392748179892003</v>
      </c>
      <c r="J21" s="35" t="s">
        <v>112</v>
      </c>
      <c r="K21" s="39">
        <v>0</v>
      </c>
      <c r="L21" s="39">
        <v>1.41231232686917E-2</v>
      </c>
      <c r="M21" s="39">
        <v>1.41231232686917E-2</v>
      </c>
      <c r="N21" s="39">
        <v>0</v>
      </c>
      <c r="O21" s="39">
        <v>41.1576658198762</v>
      </c>
      <c r="P21" s="39">
        <v>41.1576658198762</v>
      </c>
      <c r="Q21" s="35" t="s">
        <v>112</v>
      </c>
      <c r="R21" s="39">
        <v>0</v>
      </c>
      <c r="S21" s="39">
        <v>1.41231232686917E-2</v>
      </c>
      <c r="T21" s="39">
        <v>1.41231232686917E-2</v>
      </c>
      <c r="U21" s="39">
        <v>0</v>
      </c>
      <c r="V21" s="39">
        <v>41.1576658198762</v>
      </c>
      <c r="W21" s="39">
        <v>41.1576658198762</v>
      </c>
      <c r="X21" s="35" t="s">
        <v>112</v>
      </c>
      <c r="Y21" s="39">
        <v>0</v>
      </c>
      <c r="Z21" s="39">
        <v>1.41231232686917E-2</v>
      </c>
      <c r="AA21" s="39">
        <v>1.41231232686917E-2</v>
      </c>
      <c r="AB21" s="39">
        <v>0</v>
      </c>
      <c r="AC21" s="39">
        <v>41.1576658198762</v>
      </c>
      <c r="AD21" s="39">
        <v>41.1576658198762</v>
      </c>
      <c r="AE21" s="35" t="s">
        <v>112</v>
      </c>
      <c r="AF21" s="39">
        <v>0</v>
      </c>
      <c r="AG21" s="39">
        <v>1.41231232686917E-2</v>
      </c>
      <c r="AH21" s="39">
        <v>1.41231232686917E-2</v>
      </c>
      <c r="AI21" s="39">
        <v>0</v>
      </c>
      <c r="AJ21" s="39">
        <v>41.1576658198762</v>
      </c>
      <c r="AK21" s="39">
        <v>41.1576658198762</v>
      </c>
      <c r="AL21" s="35" t="s">
        <v>112</v>
      </c>
      <c r="AM21" s="39">
        <v>0</v>
      </c>
      <c r="AN21" s="39">
        <v>1.41231232686917E-2</v>
      </c>
      <c r="AO21" s="39">
        <v>1.41231232686917E-2</v>
      </c>
      <c r="AP21" s="39">
        <v>0</v>
      </c>
      <c r="AQ21" s="39">
        <v>41.1576658198762</v>
      </c>
      <c r="AR21" s="39">
        <v>41.1576658198762</v>
      </c>
    </row>
    <row r="22" spans="2:44" ht="33.75" customHeight="1" x14ac:dyDescent="0.2">
      <c r="B22" s="54" t="s">
        <v>75</v>
      </c>
      <c r="C22" s="35" t="s">
        <v>117</v>
      </c>
      <c r="D22" s="39">
        <v>0</v>
      </c>
      <c r="E22" s="39">
        <v>0.11600000000000001</v>
      </c>
      <c r="F22" s="39">
        <v>0.11600000000000001</v>
      </c>
      <c r="G22" s="39">
        <v>0</v>
      </c>
      <c r="H22" s="39">
        <v>316</v>
      </c>
      <c r="I22" s="39">
        <v>316</v>
      </c>
      <c r="J22" s="35" t="s">
        <v>117</v>
      </c>
      <c r="K22" s="39">
        <v>0</v>
      </c>
      <c r="L22" s="39">
        <v>0.11600000000000001</v>
      </c>
      <c r="M22" s="39">
        <v>0.11600000000000001</v>
      </c>
      <c r="N22" s="39">
        <v>0</v>
      </c>
      <c r="O22" s="39">
        <v>316</v>
      </c>
      <c r="P22" s="39">
        <v>316</v>
      </c>
      <c r="Q22" s="35" t="s">
        <v>117</v>
      </c>
      <c r="R22" s="39">
        <v>0</v>
      </c>
      <c r="S22" s="39">
        <v>0.11600000000000001</v>
      </c>
      <c r="T22" s="39">
        <v>0.11600000000000001</v>
      </c>
      <c r="U22" s="39">
        <v>0</v>
      </c>
      <c r="V22" s="39">
        <v>316</v>
      </c>
      <c r="W22" s="39">
        <v>316</v>
      </c>
      <c r="X22" s="35" t="s">
        <v>117</v>
      </c>
      <c r="Y22" s="39">
        <v>0</v>
      </c>
      <c r="Z22" s="39">
        <v>0.11600000000000001</v>
      </c>
      <c r="AA22" s="39">
        <v>0.11600000000000001</v>
      </c>
      <c r="AB22" s="39">
        <v>0</v>
      </c>
      <c r="AC22" s="39">
        <v>316</v>
      </c>
      <c r="AD22" s="39">
        <v>316</v>
      </c>
      <c r="AE22" s="35" t="s">
        <v>117</v>
      </c>
      <c r="AF22" s="39">
        <v>0</v>
      </c>
      <c r="AG22" s="39">
        <v>0.11600000000000001</v>
      </c>
      <c r="AH22" s="39">
        <v>0.11600000000000001</v>
      </c>
      <c r="AI22" s="39">
        <v>0</v>
      </c>
      <c r="AJ22" s="39">
        <v>316</v>
      </c>
      <c r="AK22" s="39">
        <v>316</v>
      </c>
      <c r="AL22" s="35" t="s">
        <v>117</v>
      </c>
      <c r="AM22" s="39">
        <v>0</v>
      </c>
      <c r="AN22" s="39">
        <v>0.11600000000000001</v>
      </c>
      <c r="AO22" s="39">
        <v>0.11600000000000001</v>
      </c>
      <c r="AP22" s="39">
        <v>0</v>
      </c>
      <c r="AQ22" s="39">
        <v>316</v>
      </c>
      <c r="AR22" s="39">
        <v>316</v>
      </c>
    </row>
    <row r="23" spans="2:44" ht="33.75" customHeight="1" x14ac:dyDescent="0.2">
      <c r="B23" s="54" t="s">
        <v>76</v>
      </c>
      <c r="C23" s="35" t="s">
        <v>111</v>
      </c>
      <c r="D23" s="39">
        <v>5.1423659999999998E-5</v>
      </c>
      <c r="E23" s="39">
        <v>1.72561555047177E-2</v>
      </c>
      <c r="F23" s="39">
        <v>1.7307579164717701E-2</v>
      </c>
      <c r="G23" s="39">
        <v>10.112788800000001</v>
      </c>
      <c r="H23" s="39">
        <v>37.279959379891999</v>
      </c>
      <c r="I23" s="39">
        <v>47.392748179892003</v>
      </c>
      <c r="J23" s="35" t="s">
        <v>112</v>
      </c>
      <c r="K23" s="39">
        <v>0</v>
      </c>
      <c r="L23" s="39">
        <v>1.41231232686917E-2</v>
      </c>
      <c r="M23" s="39">
        <v>1.41231232686917E-2</v>
      </c>
      <c r="N23" s="39">
        <v>0</v>
      </c>
      <c r="O23" s="39">
        <v>41.1576658198762</v>
      </c>
      <c r="P23" s="39">
        <v>41.1576658198762</v>
      </c>
      <c r="Q23" s="35" t="s">
        <v>112</v>
      </c>
      <c r="R23" s="39">
        <v>0</v>
      </c>
      <c r="S23" s="39">
        <v>1.41231232686917E-2</v>
      </c>
      <c r="T23" s="39">
        <v>1.41231232686917E-2</v>
      </c>
      <c r="U23" s="39">
        <v>0</v>
      </c>
      <c r="V23" s="39">
        <v>41.1576658198762</v>
      </c>
      <c r="W23" s="39">
        <v>41.1576658198762</v>
      </c>
      <c r="X23" s="35" t="s">
        <v>112</v>
      </c>
      <c r="Y23" s="39">
        <v>0</v>
      </c>
      <c r="Z23" s="39">
        <v>1.41231232686917E-2</v>
      </c>
      <c r="AA23" s="39">
        <v>1.41231232686917E-2</v>
      </c>
      <c r="AB23" s="39">
        <v>0</v>
      </c>
      <c r="AC23" s="39">
        <v>41.1576658198762</v>
      </c>
      <c r="AD23" s="39">
        <v>41.1576658198762</v>
      </c>
      <c r="AE23" s="35" t="s">
        <v>112</v>
      </c>
      <c r="AF23" s="39">
        <v>0</v>
      </c>
      <c r="AG23" s="39">
        <v>1.41231232686917E-2</v>
      </c>
      <c r="AH23" s="39">
        <v>1.41231232686917E-2</v>
      </c>
      <c r="AI23" s="39">
        <v>0</v>
      </c>
      <c r="AJ23" s="39">
        <v>41.1576658198762</v>
      </c>
      <c r="AK23" s="39">
        <v>41.1576658198762</v>
      </c>
      <c r="AL23" s="35" t="s">
        <v>112</v>
      </c>
      <c r="AM23" s="39">
        <v>0</v>
      </c>
      <c r="AN23" s="39">
        <v>1.41231232686917E-2</v>
      </c>
      <c r="AO23" s="39">
        <v>1.41231232686917E-2</v>
      </c>
      <c r="AP23" s="39">
        <v>0</v>
      </c>
      <c r="AQ23" s="39">
        <v>41.1576658198762</v>
      </c>
      <c r="AR23" s="39">
        <v>41.1576658198762</v>
      </c>
    </row>
    <row r="26" spans="2:44" ht="30" customHeight="1" x14ac:dyDescent="0.2">
      <c r="B26" s="55"/>
      <c r="C26" s="55"/>
      <c r="D26" s="55"/>
      <c r="E26" s="55"/>
    </row>
    <row r="27" spans="2:44" ht="32.25" customHeight="1" x14ac:dyDescent="0.2">
      <c r="B27" s="55"/>
      <c r="C27" s="56"/>
      <c r="D27" s="56"/>
      <c r="E27" s="56"/>
    </row>
    <row r="28" spans="2:44" ht="34.5" customHeight="1" x14ac:dyDescent="0.2">
      <c r="B28" s="55"/>
      <c r="C28" s="56"/>
      <c r="D28" s="56"/>
      <c r="E28" s="56"/>
    </row>
    <row r="29" spans="2:44" ht="36.75" customHeight="1" x14ac:dyDescent="0.2">
      <c r="B29" s="55"/>
      <c r="C29" s="56"/>
      <c r="D29" s="56"/>
      <c r="E29" s="56"/>
    </row>
    <row r="35" spans="2:7" ht="12.75" customHeight="1" x14ac:dyDescent="0.2">
      <c r="B35" s="28"/>
    </row>
    <row r="37" spans="2:7" ht="12.75" customHeight="1" x14ac:dyDescent="0.2">
      <c r="B37" s="47"/>
    </row>
    <row r="39" spans="2:7" ht="12.75" customHeight="1" x14ac:dyDescent="0.2">
      <c r="B39" s="47"/>
      <c r="G39" s="47"/>
    </row>
    <row r="40" spans="2:7" ht="12.75" customHeight="1" x14ac:dyDescent="0.2">
      <c r="G40" s="47"/>
    </row>
    <row r="43" spans="2:7" ht="12.75" customHeight="1" x14ac:dyDescent="0.2">
      <c r="G43" s="47"/>
    </row>
    <row r="50" spans="2:2" ht="12.75" customHeight="1" x14ac:dyDescent="0.2">
      <c r="B50" s="47"/>
    </row>
    <row r="51" spans="2:2" ht="12.75" customHeight="1" x14ac:dyDescent="0.2">
      <c r="B51" s="47"/>
    </row>
    <row r="52" spans="2:2" ht="12.75" customHeight="1" x14ac:dyDescent="0.2">
      <c r="B52" s="47"/>
    </row>
    <row r="53" spans="2:2" ht="12.75" customHeight="1" x14ac:dyDescent="0.2">
      <c r="B53" s="47"/>
    </row>
    <row r="54" spans="2:2" ht="12.75" customHeight="1" x14ac:dyDescent="0.2">
      <c r="B54" s="47"/>
    </row>
    <row r="61" spans="2:2" ht="12.75" customHeight="1" x14ac:dyDescent="0.2">
      <c r="B61" s="47"/>
    </row>
    <row r="62" spans="2:2" ht="12.75" customHeight="1" x14ac:dyDescent="0.2">
      <c r="B62" s="47"/>
    </row>
    <row r="64" spans="2:2" ht="12.75" customHeight="1" x14ac:dyDescent="0.2">
      <c r="B64" s="47"/>
    </row>
    <row r="65" spans="2:7" ht="12.75" customHeight="1" x14ac:dyDescent="0.2">
      <c r="B65" s="47"/>
    </row>
    <row r="66" spans="2:7" ht="12.75" customHeight="1" x14ac:dyDescent="0.2">
      <c r="B66" s="47"/>
    </row>
    <row r="67" spans="2:7" ht="12.75" customHeight="1" x14ac:dyDescent="0.2">
      <c r="B67" s="47"/>
      <c r="G67" s="47"/>
    </row>
    <row r="68" spans="2:7" ht="12.75" customHeight="1" x14ac:dyDescent="0.2">
      <c r="G68" s="47"/>
    </row>
    <row r="70" spans="2:7" ht="12.75" customHeight="1" x14ac:dyDescent="0.2">
      <c r="B70" s="47"/>
      <c r="G70" s="47"/>
    </row>
    <row r="71" spans="2:7" ht="12.75" customHeight="1" x14ac:dyDescent="0.2">
      <c r="B71" s="47"/>
      <c r="G71" s="47"/>
    </row>
    <row r="72" spans="2:7" ht="12.75" customHeight="1" x14ac:dyDescent="0.2">
      <c r="B72" s="47"/>
    </row>
    <row r="73" spans="2:7" ht="12.75" customHeight="1" x14ac:dyDescent="0.2">
      <c r="B73" s="47"/>
    </row>
    <row r="74" spans="2:7" ht="12.75" customHeight="1" x14ac:dyDescent="0.2">
      <c r="B74" s="47"/>
    </row>
    <row r="75" spans="2:7" ht="12.75" customHeight="1" x14ac:dyDescent="0.2">
      <c r="B75" s="47"/>
    </row>
    <row r="76" spans="2:7" ht="12.75" customHeight="1" x14ac:dyDescent="0.2">
      <c r="B76" s="47"/>
    </row>
    <row r="77" spans="2:7" ht="12.75" customHeight="1" x14ac:dyDescent="0.2">
      <c r="B77" s="47"/>
    </row>
    <row r="78" spans="2:7" ht="12.75" customHeight="1" x14ac:dyDescent="0.2">
      <c r="B78" s="47"/>
    </row>
    <row r="79" spans="2:7" ht="12.75" customHeight="1" x14ac:dyDescent="0.2">
      <c r="B79" s="47"/>
    </row>
    <row r="80" spans="2:7" ht="12.75" customHeight="1" x14ac:dyDescent="0.2">
      <c r="B80" s="47"/>
    </row>
    <row r="81" spans="2:2" ht="12.75" customHeight="1" x14ac:dyDescent="0.2">
      <c r="B81" s="47"/>
    </row>
    <row r="82" spans="2:2" ht="12.75" customHeight="1" x14ac:dyDescent="0.2">
      <c r="B82" s="47"/>
    </row>
    <row r="83" spans="2:2" ht="12.75" customHeight="1" x14ac:dyDescent="0.2">
      <c r="B83" s="47"/>
    </row>
    <row r="84" spans="2:2" ht="12.75" customHeight="1" x14ac:dyDescent="0.2">
      <c r="B84" s="47"/>
    </row>
    <row r="85" spans="2:2" ht="12.75" customHeight="1" x14ac:dyDescent="0.2">
      <c r="B85" s="47"/>
    </row>
    <row r="86" spans="2:2" ht="12.75" customHeight="1" x14ac:dyDescent="0.2">
      <c r="B86" s="47"/>
    </row>
    <row r="87" spans="2:2" ht="12.75" customHeight="1" x14ac:dyDescent="0.2">
      <c r="B87" s="47"/>
    </row>
    <row r="88" spans="2:2" ht="12.75" customHeight="1" x14ac:dyDescent="0.2">
      <c r="B88" s="47"/>
    </row>
    <row r="89" spans="2:2" ht="12.75" customHeight="1" x14ac:dyDescent="0.2">
      <c r="B89" s="47"/>
    </row>
    <row r="90" spans="2:2" ht="12.75" customHeight="1" x14ac:dyDescent="0.2">
      <c r="B90" s="47"/>
    </row>
    <row r="95" spans="2:2" ht="12.75" customHeight="1" x14ac:dyDescent="0.2">
      <c r="B95" s="28"/>
    </row>
    <row r="97" spans="2:2" ht="12.75" customHeight="1" x14ac:dyDescent="0.2">
      <c r="B97" s="47"/>
    </row>
    <row r="134" spans="2:2" ht="12.75" customHeight="1" x14ac:dyDescent="0.2">
      <c r="B134" s="47"/>
    </row>
    <row r="135" spans="2:2" ht="12.75" customHeight="1" x14ac:dyDescent="0.2">
      <c r="B135" s="47"/>
    </row>
    <row r="136" spans="2:2" ht="12.75" customHeight="1" x14ac:dyDescent="0.2">
      <c r="B136" s="47"/>
    </row>
    <row r="137" spans="2:2" ht="12.75" customHeight="1" x14ac:dyDescent="0.2">
      <c r="B137" s="47"/>
    </row>
    <row r="138" spans="2:2" ht="12.75" customHeight="1" x14ac:dyDescent="0.2">
      <c r="B138" s="47"/>
    </row>
    <row r="139" spans="2:2" ht="12.75" customHeight="1" x14ac:dyDescent="0.2">
      <c r="B139" s="47"/>
    </row>
    <row r="140" spans="2:2" ht="12.75" customHeight="1" x14ac:dyDescent="0.2">
      <c r="B140" s="47"/>
    </row>
    <row r="141" spans="2:2" ht="12.75" customHeight="1" x14ac:dyDescent="0.2">
      <c r="B141" s="47"/>
    </row>
    <row r="142" spans="2:2" ht="12.75" customHeight="1" x14ac:dyDescent="0.2">
      <c r="B142" s="47"/>
    </row>
    <row r="143" spans="2:2" ht="12.75" customHeight="1" x14ac:dyDescent="0.2">
      <c r="B143" s="47"/>
    </row>
    <row r="144" spans="2:2" ht="12.75" customHeight="1" x14ac:dyDescent="0.2">
      <c r="B144" s="47"/>
    </row>
    <row r="145" spans="2:2" ht="12.75" customHeight="1" x14ac:dyDescent="0.2">
      <c r="B145" s="47"/>
    </row>
    <row r="146" spans="2:2" ht="12.75" customHeight="1" x14ac:dyDescent="0.2">
      <c r="B146" s="47"/>
    </row>
    <row r="147" spans="2:2" ht="12.75" customHeight="1" x14ac:dyDescent="0.2">
      <c r="B147" s="47"/>
    </row>
    <row r="148" spans="2:2" ht="12.75" customHeight="1" x14ac:dyDescent="0.2">
      <c r="B148" s="47"/>
    </row>
    <row r="149" spans="2:2" ht="12.75" customHeight="1" x14ac:dyDescent="0.2">
      <c r="B149" s="47"/>
    </row>
    <row r="150" spans="2:2" ht="12.75" customHeight="1" x14ac:dyDescent="0.2">
      <c r="B150" s="47"/>
    </row>
  </sheetData>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11"/>
  <sheetViews>
    <sheetView zoomScaleNormal="100" workbookViewId="0">
      <selection activeCell="D125" sqref="D125"/>
    </sheetView>
  </sheetViews>
  <sheetFormatPr baseColWidth="10" defaultColWidth="11.5703125" defaultRowHeight="12.75" customHeight="1" x14ac:dyDescent="0.2"/>
  <cols>
    <col min="1" max="1" width="6" customWidth="1"/>
    <col min="2" max="2" width="18.7109375" customWidth="1"/>
  </cols>
  <sheetData>
    <row r="2" spans="2:2" x14ac:dyDescent="0.2">
      <c r="B2" s="57" t="s">
        <v>118</v>
      </c>
    </row>
    <row r="3" spans="2:2" x14ac:dyDescent="0.2">
      <c r="B3" s="25" t="s">
        <v>26</v>
      </c>
    </row>
    <row r="4" spans="2:2" x14ac:dyDescent="0.2">
      <c r="B4" s="25" t="s">
        <v>44</v>
      </c>
    </row>
    <row r="5" spans="2:2" x14ac:dyDescent="0.2">
      <c r="B5" s="25" t="s">
        <v>45</v>
      </c>
    </row>
    <row r="6" spans="2:2" x14ac:dyDescent="0.2">
      <c r="B6" s="25" t="s">
        <v>46</v>
      </c>
    </row>
    <row r="9" spans="2:2" ht="12.75" customHeight="1" x14ac:dyDescent="0.2">
      <c r="B9" s="57" t="s">
        <v>119</v>
      </c>
    </row>
    <row r="10" spans="2:2" ht="12.75" customHeight="1" x14ac:dyDescent="0.2">
      <c r="B10" s="25" t="s">
        <v>27</v>
      </c>
    </row>
    <row r="11" spans="2:2" ht="12.75" customHeight="1" x14ac:dyDescent="0.2">
      <c r="B11" s="25" t="s">
        <v>120</v>
      </c>
    </row>
  </sheetData>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Carbotech Avenir and Colours</Template>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Einleitung</vt:lpstr>
      <vt:lpstr>Rechner</vt:lpstr>
      <vt:lpstr>Strommix</vt:lpstr>
      <vt:lpstr>LCI</vt:lpstr>
      <vt:lpstr>Listen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Carbotech Avenir and Colours</dc:title>
  <dc:subject/>
  <dc:creator>Gavin Roberts</dc:creator>
  <dc:description/>
  <cp:lastModifiedBy>Arefaine Wennam BAFU</cp:lastModifiedBy>
  <cp:revision>224</cp:revision>
  <dcterms:created xsi:type="dcterms:W3CDTF">2025-11-27T13:48:02Z</dcterms:created>
  <dcterms:modified xsi:type="dcterms:W3CDTF">2026-05-08T08:55:16Z</dcterms:modified>
  <dc:language>de-CH</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2026-03-16T08:36:38Z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f14bfb90-55c2-49de-80a7-dd4509032d6d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